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ZSOMBOR\WORK\PRESS_RELEASES\2022\2022_04\TOYOTA_20_MILLIO_HIBRID\"/>
    </mc:Choice>
  </mc:AlternateContent>
  <xr:revisionPtr revIDLastSave="0" documentId="13_ncr:1_{A23D467F-84EE-4E56-BD70-75829ED6F966}" xr6:coauthVersionLast="46" xr6:coauthVersionMax="46" xr10:uidLastSave="{00000000-0000-0000-0000-000000000000}"/>
  <bookViews>
    <workbookView xWindow="-110" yWindow="-110" windowWidth="19420" windowHeight="10420" xr2:uid="{00000000-000D-0000-FFFF-FFFF00000000}"/>
  </bookViews>
  <sheets>
    <sheet name="ERTEKESITES_CO2_MEGTAKARITAS" sheetId="1" r:id="rId1"/>
    <sheet name="GLOBALIS_CO2_KIBOCSATAS" sheetId="2" r:id="rId2"/>
  </sheets>
  <externalReferences>
    <externalReference r:id="rId3"/>
  </externalReferences>
  <definedNames>
    <definedName name="_xlnm.Print_Area" localSheetId="0">ERTEKESITES_CO2_MEGTAKARITAS!$A$1:$V$280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 l="1"/>
  <c r="D4" i="2"/>
  <c r="D5" i="2"/>
  <c r="D6" i="2"/>
  <c r="D7" i="2"/>
  <c r="D8" i="2"/>
  <c r="D9" i="2"/>
  <c r="D10" i="2"/>
  <c r="D11" i="2"/>
  <c r="D12" i="2"/>
  <c r="D13" i="2"/>
  <c r="D14" i="2"/>
  <c r="D15" i="2"/>
  <c r="D16" i="2"/>
  <c r="D17" i="2"/>
  <c r="D18" i="2"/>
  <c r="D19" i="2"/>
  <c r="D20" i="2"/>
  <c r="D21" i="2"/>
  <c r="D22" i="2"/>
  <c r="D23" i="2"/>
  <c r="D24" i="2"/>
  <c r="D25" i="2"/>
  <c r="D26" i="2"/>
  <c r="D28" i="2"/>
  <c r="D2" i="2"/>
  <c r="C28" i="2"/>
  <c r="B28" i="2"/>
  <c r="C27" i="2"/>
  <c r="C3" i="2"/>
  <c r="C4" i="2"/>
  <c r="C5" i="2"/>
  <c r="C6" i="2"/>
  <c r="C7" i="2"/>
  <c r="C8" i="2"/>
  <c r="C9" i="2"/>
  <c r="C10" i="2"/>
  <c r="C11" i="2"/>
  <c r="C12" i="2"/>
  <c r="C13" i="2"/>
  <c r="C14" i="2"/>
  <c r="C15" i="2"/>
  <c r="C16" i="2"/>
  <c r="C17" i="2"/>
  <c r="C18" i="2"/>
  <c r="C19" i="2"/>
  <c r="C20" i="2"/>
  <c r="C21" i="2"/>
  <c r="C22" i="2"/>
  <c r="C23" i="2"/>
  <c r="C24" i="2"/>
  <c r="C25" i="2"/>
  <c r="C26" i="2"/>
  <c r="C2"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O244" i="1"/>
  <c r="O243" i="1"/>
  <c r="Q242" i="1"/>
  <c r="P242" i="1"/>
  <c r="O242" i="1"/>
  <c r="T233" i="1"/>
  <c r="R233" i="1"/>
  <c r="Q233" i="1"/>
  <c r="P233" i="1"/>
  <c r="H233" i="1"/>
  <c r="F233" i="1"/>
  <c r="E233" i="1"/>
  <c r="D233" i="1"/>
  <c r="T232" i="1"/>
  <c r="T74" i="1" s="1"/>
  <c r="R232" i="1"/>
  <c r="Q232" i="1"/>
  <c r="P232" i="1"/>
  <c r="H232" i="1"/>
  <c r="F232" i="1"/>
  <c r="E232" i="1"/>
  <c r="D232" i="1"/>
  <c r="T231" i="1"/>
  <c r="R231" i="1"/>
  <c r="Q231" i="1"/>
  <c r="P231" i="1"/>
  <c r="H231" i="1"/>
  <c r="F231" i="1"/>
  <c r="E231" i="1"/>
  <c r="D231" i="1"/>
  <c r="T230" i="1"/>
  <c r="R230" i="1"/>
  <c r="Q230" i="1"/>
  <c r="P230" i="1"/>
  <c r="H230" i="1"/>
  <c r="F230" i="1"/>
  <c r="E230" i="1"/>
  <c r="D230" i="1"/>
  <c r="T229" i="1"/>
  <c r="R229" i="1"/>
  <c r="Q229" i="1"/>
  <c r="P229" i="1"/>
  <c r="H229" i="1"/>
  <c r="F229" i="1"/>
  <c r="E229" i="1"/>
  <c r="D229" i="1"/>
  <c r="T228" i="1"/>
  <c r="R228" i="1"/>
  <c r="Q228" i="1"/>
  <c r="P228" i="1"/>
  <c r="H228" i="1"/>
  <c r="F228" i="1"/>
  <c r="E228" i="1"/>
  <c r="D228" i="1"/>
  <c r="T227" i="1"/>
  <c r="R227" i="1"/>
  <c r="Q227" i="1"/>
  <c r="P227" i="1"/>
  <c r="H227" i="1"/>
  <c r="F227" i="1"/>
  <c r="E227" i="1"/>
  <c r="D227" i="1"/>
  <c r="T226" i="1"/>
  <c r="R226" i="1"/>
  <c r="Q226" i="1"/>
  <c r="P226" i="1"/>
  <c r="H226" i="1"/>
  <c r="F226" i="1"/>
  <c r="E226" i="1"/>
  <c r="D226" i="1"/>
  <c r="T225" i="1"/>
  <c r="R225" i="1"/>
  <c r="Q225" i="1"/>
  <c r="P225" i="1"/>
  <c r="H225" i="1"/>
  <c r="F225" i="1"/>
  <c r="E225" i="1"/>
  <c r="D225" i="1"/>
  <c r="T224" i="1"/>
  <c r="R224" i="1"/>
  <c r="Q224" i="1"/>
  <c r="P224" i="1"/>
  <c r="H224" i="1"/>
  <c r="F224" i="1"/>
  <c r="E224" i="1"/>
  <c r="D224" i="1"/>
  <c r="T223" i="1"/>
  <c r="R223" i="1"/>
  <c r="Q223" i="1"/>
  <c r="P223" i="1"/>
  <c r="H223" i="1"/>
  <c r="F223" i="1"/>
  <c r="E223" i="1"/>
  <c r="D223" i="1"/>
  <c r="T222" i="1"/>
  <c r="T64" i="1" s="1"/>
  <c r="R222" i="1"/>
  <c r="Q222" i="1"/>
  <c r="P222" i="1"/>
  <c r="H222" i="1"/>
  <c r="F222" i="1"/>
  <c r="E222" i="1"/>
  <c r="D222" i="1"/>
  <c r="T221" i="1"/>
  <c r="R221" i="1"/>
  <c r="Q221" i="1"/>
  <c r="P221" i="1"/>
  <c r="H221" i="1"/>
  <c r="F221" i="1"/>
  <c r="E221" i="1"/>
  <c r="D221" i="1"/>
  <c r="T220" i="1"/>
  <c r="R220" i="1"/>
  <c r="Q220" i="1"/>
  <c r="P220" i="1"/>
  <c r="H220" i="1"/>
  <c r="F220" i="1"/>
  <c r="E220" i="1"/>
  <c r="D220" i="1"/>
  <c r="T219" i="1"/>
  <c r="R219" i="1"/>
  <c r="Q219" i="1"/>
  <c r="P219" i="1"/>
  <c r="H219" i="1"/>
  <c r="F219" i="1"/>
  <c r="E219" i="1"/>
  <c r="D219" i="1"/>
  <c r="T218" i="1"/>
  <c r="R218" i="1"/>
  <c r="Q218" i="1"/>
  <c r="P218" i="1"/>
  <c r="H218" i="1"/>
  <c r="F218" i="1"/>
  <c r="E218" i="1"/>
  <c r="D218" i="1"/>
  <c r="T217" i="1"/>
  <c r="R217" i="1"/>
  <c r="Q217" i="1"/>
  <c r="P217" i="1"/>
  <c r="H217" i="1"/>
  <c r="F217" i="1"/>
  <c r="E217" i="1"/>
  <c r="D217" i="1"/>
  <c r="T216" i="1"/>
  <c r="R216" i="1"/>
  <c r="Q216" i="1"/>
  <c r="P216" i="1"/>
  <c r="H216" i="1"/>
  <c r="F216" i="1"/>
  <c r="E216" i="1"/>
  <c r="D216" i="1"/>
  <c r="T215" i="1"/>
  <c r="R215" i="1"/>
  <c r="Q215" i="1"/>
  <c r="P215" i="1"/>
  <c r="H215" i="1"/>
  <c r="F215" i="1"/>
  <c r="E215" i="1"/>
  <c r="D215" i="1"/>
  <c r="C215" i="1"/>
  <c r="C216" i="1" s="1"/>
  <c r="C217" i="1" s="1"/>
  <c r="C218" i="1" s="1"/>
  <c r="C219" i="1" s="1"/>
  <c r="C220" i="1" s="1"/>
  <c r="C221" i="1" s="1"/>
  <c r="C222" i="1" s="1"/>
  <c r="C223" i="1" s="1"/>
  <c r="C224" i="1" s="1"/>
  <c r="C225" i="1" s="1"/>
  <c r="C226" i="1" s="1"/>
  <c r="C227" i="1" s="1"/>
  <c r="C228" i="1" s="1"/>
  <c r="C229" i="1" s="1"/>
  <c r="C230" i="1" s="1"/>
  <c r="T214" i="1"/>
  <c r="R214" i="1"/>
  <c r="Q214" i="1"/>
  <c r="P214" i="1"/>
  <c r="H214" i="1"/>
  <c r="F214" i="1"/>
  <c r="E214" i="1"/>
  <c r="D214" i="1"/>
  <c r="T213" i="1"/>
  <c r="R213" i="1"/>
  <c r="Q213" i="1"/>
  <c r="P213" i="1"/>
  <c r="H213" i="1"/>
  <c r="F213" i="1"/>
  <c r="E213" i="1"/>
  <c r="D213" i="1"/>
  <c r="T212" i="1"/>
  <c r="R212" i="1"/>
  <c r="Q212" i="1"/>
  <c r="P212" i="1"/>
  <c r="H212" i="1"/>
  <c r="F212" i="1"/>
  <c r="E212" i="1"/>
  <c r="D212" i="1"/>
  <c r="T211" i="1"/>
  <c r="R211" i="1"/>
  <c r="Q211" i="1"/>
  <c r="P211" i="1"/>
  <c r="H211" i="1"/>
  <c r="F211" i="1"/>
  <c r="E211" i="1"/>
  <c r="D211" i="1"/>
  <c r="T210" i="1"/>
  <c r="R210" i="1"/>
  <c r="Q210" i="1"/>
  <c r="P210" i="1"/>
  <c r="H210" i="1"/>
  <c r="F210" i="1"/>
  <c r="E210" i="1"/>
  <c r="D210" i="1"/>
  <c r="T209" i="1"/>
  <c r="R209" i="1"/>
  <c r="Q209" i="1"/>
  <c r="P209" i="1"/>
  <c r="O209" i="1"/>
  <c r="O210" i="1" s="1"/>
  <c r="O211" i="1" s="1"/>
  <c r="O212" i="1" s="1"/>
  <c r="O213" i="1" s="1"/>
  <c r="O214" i="1" s="1"/>
  <c r="O215" i="1" s="1"/>
  <c r="O216" i="1" s="1"/>
  <c r="O217" i="1" s="1"/>
  <c r="O218" i="1" s="1"/>
  <c r="O219" i="1" s="1"/>
  <c r="O220" i="1" s="1"/>
  <c r="O221" i="1" s="1"/>
  <c r="O222" i="1" s="1"/>
  <c r="O223" i="1" s="1"/>
  <c r="O224" i="1" s="1"/>
  <c r="O225" i="1" s="1"/>
  <c r="O226" i="1" s="1"/>
  <c r="O227" i="1" s="1"/>
  <c r="O228" i="1" s="1"/>
  <c r="O229" i="1" s="1"/>
  <c r="O230" i="1" s="1"/>
  <c r="H209" i="1"/>
  <c r="F209" i="1"/>
  <c r="E209" i="1"/>
  <c r="D209" i="1"/>
  <c r="C209" i="1"/>
  <c r="C210" i="1" s="1"/>
  <c r="C211" i="1" s="1"/>
  <c r="C212" i="1" s="1"/>
  <c r="C213" i="1" s="1"/>
  <c r="C214" i="1" s="1"/>
  <c r="T208" i="1"/>
  <c r="R208" i="1"/>
  <c r="Q208" i="1"/>
  <c r="P208" i="1"/>
  <c r="H208" i="1"/>
  <c r="F208" i="1"/>
  <c r="E208" i="1"/>
  <c r="D208" i="1"/>
  <c r="T203" i="1"/>
  <c r="S203" i="1"/>
  <c r="R203" i="1"/>
  <c r="Q203" i="1"/>
  <c r="P203" i="1"/>
  <c r="H203" i="1"/>
  <c r="G203" i="1"/>
  <c r="F203" i="1"/>
  <c r="E203" i="1"/>
  <c r="D203" i="1"/>
  <c r="T202" i="1"/>
  <c r="S202" i="1"/>
  <c r="R202" i="1"/>
  <c r="Q202" i="1"/>
  <c r="P202" i="1"/>
  <c r="H202" i="1"/>
  <c r="G202" i="1"/>
  <c r="F202" i="1"/>
  <c r="E202" i="1"/>
  <c r="D202" i="1"/>
  <c r="T201" i="1"/>
  <c r="S201" i="1"/>
  <c r="R201" i="1"/>
  <c r="Q201" i="1"/>
  <c r="P201" i="1"/>
  <c r="H201" i="1"/>
  <c r="G201" i="1"/>
  <c r="G73" i="1" s="1"/>
  <c r="F201" i="1"/>
  <c r="E201" i="1"/>
  <c r="D201" i="1"/>
  <c r="T200" i="1"/>
  <c r="S200" i="1"/>
  <c r="R200" i="1"/>
  <c r="Q200" i="1"/>
  <c r="P200" i="1"/>
  <c r="H200" i="1"/>
  <c r="G200" i="1"/>
  <c r="F200" i="1"/>
  <c r="E200" i="1"/>
  <c r="D200" i="1"/>
  <c r="T199" i="1"/>
  <c r="S199" i="1"/>
  <c r="R199" i="1"/>
  <c r="R71" i="1" s="1"/>
  <c r="Q199" i="1"/>
  <c r="P199" i="1"/>
  <c r="H199" i="1"/>
  <c r="H71" i="1" s="1"/>
  <c r="G199" i="1"/>
  <c r="F199" i="1"/>
  <c r="E199" i="1"/>
  <c r="D199" i="1"/>
  <c r="T198" i="1"/>
  <c r="S198" i="1"/>
  <c r="R198" i="1"/>
  <c r="Q198" i="1"/>
  <c r="P198" i="1"/>
  <c r="H198" i="1"/>
  <c r="G198" i="1"/>
  <c r="F198" i="1"/>
  <c r="E198" i="1"/>
  <c r="D198" i="1"/>
  <c r="T197" i="1"/>
  <c r="S197" i="1"/>
  <c r="R197" i="1"/>
  <c r="Q197" i="1"/>
  <c r="P197" i="1"/>
  <c r="H197" i="1"/>
  <c r="G197" i="1"/>
  <c r="G69" i="1" s="1"/>
  <c r="F197" i="1"/>
  <c r="E197" i="1"/>
  <c r="D197" i="1"/>
  <c r="T196" i="1"/>
  <c r="S196" i="1"/>
  <c r="R196" i="1"/>
  <c r="Q196" i="1"/>
  <c r="P196" i="1"/>
  <c r="H196" i="1"/>
  <c r="G196" i="1"/>
  <c r="F196" i="1"/>
  <c r="E196" i="1"/>
  <c r="D196" i="1"/>
  <c r="T195" i="1"/>
  <c r="S195" i="1"/>
  <c r="R195" i="1"/>
  <c r="R67" i="1" s="1"/>
  <c r="Q195" i="1"/>
  <c r="P195" i="1"/>
  <c r="H195" i="1"/>
  <c r="H67" i="1" s="1"/>
  <c r="G195" i="1"/>
  <c r="F195" i="1"/>
  <c r="E195" i="1"/>
  <c r="D195" i="1"/>
  <c r="T194" i="1"/>
  <c r="S194" i="1"/>
  <c r="R194" i="1"/>
  <c r="Q194" i="1"/>
  <c r="Q66" i="1" s="1"/>
  <c r="P194" i="1"/>
  <c r="H194" i="1"/>
  <c r="G194" i="1"/>
  <c r="F194" i="1"/>
  <c r="E194" i="1"/>
  <c r="D194" i="1"/>
  <c r="T193" i="1"/>
  <c r="S193" i="1"/>
  <c r="R193" i="1"/>
  <c r="Q193" i="1"/>
  <c r="P193" i="1"/>
  <c r="H193" i="1"/>
  <c r="G193" i="1"/>
  <c r="F193" i="1"/>
  <c r="E193" i="1"/>
  <c r="D193" i="1"/>
  <c r="T192" i="1"/>
  <c r="S192" i="1"/>
  <c r="R192" i="1"/>
  <c r="Q192" i="1"/>
  <c r="P192" i="1"/>
  <c r="H192" i="1"/>
  <c r="G192" i="1"/>
  <c r="F192" i="1"/>
  <c r="E192" i="1"/>
  <c r="D192" i="1"/>
  <c r="T191" i="1"/>
  <c r="S191" i="1"/>
  <c r="R191" i="1"/>
  <c r="Q191" i="1"/>
  <c r="P191" i="1"/>
  <c r="H191" i="1"/>
  <c r="G191" i="1"/>
  <c r="F191" i="1"/>
  <c r="E191" i="1"/>
  <c r="D191" i="1"/>
  <c r="T190" i="1"/>
  <c r="S190" i="1"/>
  <c r="R190" i="1"/>
  <c r="Q190" i="1"/>
  <c r="Q62" i="1" s="1"/>
  <c r="P190" i="1"/>
  <c r="H190" i="1"/>
  <c r="G190" i="1"/>
  <c r="F190" i="1"/>
  <c r="E190" i="1"/>
  <c r="D190" i="1"/>
  <c r="T189" i="1"/>
  <c r="S189" i="1"/>
  <c r="R189" i="1"/>
  <c r="Q189" i="1"/>
  <c r="P189" i="1"/>
  <c r="H189" i="1"/>
  <c r="G189" i="1"/>
  <c r="F189" i="1"/>
  <c r="E189" i="1"/>
  <c r="D189" i="1"/>
  <c r="T188" i="1"/>
  <c r="S188" i="1"/>
  <c r="R188" i="1"/>
  <c r="Q188" i="1"/>
  <c r="P188" i="1"/>
  <c r="H188" i="1"/>
  <c r="G188" i="1"/>
  <c r="F188" i="1"/>
  <c r="E188" i="1"/>
  <c r="D188" i="1"/>
  <c r="T187" i="1"/>
  <c r="S187" i="1"/>
  <c r="R187" i="1"/>
  <c r="R59" i="1" s="1"/>
  <c r="Q187" i="1"/>
  <c r="P187" i="1"/>
  <c r="H187" i="1"/>
  <c r="H59" i="1" s="1"/>
  <c r="G187" i="1"/>
  <c r="F187" i="1"/>
  <c r="E187" i="1"/>
  <c r="D187" i="1"/>
  <c r="T186" i="1"/>
  <c r="S186" i="1"/>
  <c r="R186" i="1"/>
  <c r="Q186" i="1"/>
  <c r="P186" i="1"/>
  <c r="H186" i="1"/>
  <c r="G186" i="1"/>
  <c r="F186" i="1"/>
  <c r="E186" i="1"/>
  <c r="E58" i="1" s="1"/>
  <c r="D186" i="1"/>
  <c r="T185" i="1"/>
  <c r="S185" i="1"/>
  <c r="R185" i="1"/>
  <c r="Q185" i="1"/>
  <c r="P185" i="1"/>
  <c r="H185" i="1"/>
  <c r="G185" i="1"/>
  <c r="F185" i="1"/>
  <c r="E185" i="1"/>
  <c r="D185" i="1"/>
  <c r="T184" i="1"/>
  <c r="S184" i="1"/>
  <c r="R184" i="1"/>
  <c r="Q184" i="1"/>
  <c r="P184" i="1"/>
  <c r="H184" i="1"/>
  <c r="G184" i="1"/>
  <c r="F184" i="1"/>
  <c r="F56" i="1" s="1"/>
  <c r="E184" i="1"/>
  <c r="D184" i="1"/>
  <c r="T183" i="1"/>
  <c r="S183" i="1"/>
  <c r="R183" i="1"/>
  <c r="Q183" i="1"/>
  <c r="P183" i="1"/>
  <c r="H183" i="1"/>
  <c r="H55" i="1" s="1"/>
  <c r="G183" i="1"/>
  <c r="F183" i="1"/>
  <c r="E183" i="1"/>
  <c r="D183" i="1"/>
  <c r="T182" i="1"/>
  <c r="S182" i="1"/>
  <c r="R182" i="1"/>
  <c r="Q182" i="1"/>
  <c r="P182" i="1"/>
  <c r="H182" i="1"/>
  <c r="G182" i="1"/>
  <c r="F182" i="1"/>
  <c r="E182" i="1"/>
  <c r="D182" i="1"/>
  <c r="T181" i="1"/>
  <c r="S181" i="1"/>
  <c r="R181" i="1"/>
  <c r="Q181" i="1"/>
  <c r="P181" i="1"/>
  <c r="H181" i="1"/>
  <c r="G181" i="1"/>
  <c r="F181" i="1"/>
  <c r="E181" i="1"/>
  <c r="D181" i="1"/>
  <c r="T180" i="1"/>
  <c r="S180" i="1"/>
  <c r="R180" i="1"/>
  <c r="Q180" i="1"/>
  <c r="P180" i="1"/>
  <c r="O180" i="1"/>
  <c r="O181" i="1" s="1"/>
  <c r="O182" i="1" s="1"/>
  <c r="O183" i="1" s="1"/>
  <c r="O184" i="1" s="1"/>
  <c r="O185" i="1" s="1"/>
  <c r="O186" i="1" s="1"/>
  <c r="O187" i="1" s="1"/>
  <c r="O188" i="1" s="1"/>
  <c r="O189" i="1" s="1"/>
  <c r="O190" i="1" s="1"/>
  <c r="O191" i="1" s="1"/>
  <c r="O192" i="1" s="1"/>
  <c r="O193" i="1" s="1"/>
  <c r="O194" i="1" s="1"/>
  <c r="O195" i="1" s="1"/>
  <c r="O196" i="1" s="1"/>
  <c r="O197" i="1" s="1"/>
  <c r="O198" i="1" s="1"/>
  <c r="O199" i="1" s="1"/>
  <c r="O200" i="1" s="1"/>
  <c r="H180" i="1"/>
  <c r="G180" i="1"/>
  <c r="F180" i="1"/>
  <c r="E180" i="1"/>
  <c r="D180" i="1"/>
  <c r="T179" i="1"/>
  <c r="S179" i="1"/>
  <c r="R179" i="1"/>
  <c r="Q179" i="1"/>
  <c r="P179" i="1"/>
  <c r="O179" i="1"/>
  <c r="H179" i="1"/>
  <c r="G179" i="1"/>
  <c r="F179" i="1"/>
  <c r="E179" i="1"/>
  <c r="D179" i="1"/>
  <c r="C179" i="1"/>
  <c r="C180" i="1" s="1"/>
  <c r="C181" i="1" s="1"/>
  <c r="C182" i="1" s="1"/>
  <c r="C183" i="1" s="1"/>
  <c r="C184" i="1" s="1"/>
  <c r="C185" i="1" s="1"/>
  <c r="C186" i="1" s="1"/>
  <c r="C187" i="1" s="1"/>
  <c r="C188" i="1" s="1"/>
  <c r="C189" i="1" s="1"/>
  <c r="C190" i="1" s="1"/>
  <c r="C191" i="1" s="1"/>
  <c r="C192" i="1" s="1"/>
  <c r="C193" i="1" s="1"/>
  <c r="C194" i="1" s="1"/>
  <c r="C195" i="1" s="1"/>
  <c r="C196" i="1" s="1"/>
  <c r="C197" i="1" s="1"/>
  <c r="C198" i="1" s="1"/>
  <c r="C199" i="1" s="1"/>
  <c r="C200" i="1" s="1"/>
  <c r="T178" i="1"/>
  <c r="S178" i="1"/>
  <c r="R178" i="1"/>
  <c r="Q178" i="1"/>
  <c r="P178" i="1"/>
  <c r="H178" i="1"/>
  <c r="G178" i="1"/>
  <c r="F178" i="1"/>
  <c r="E178" i="1"/>
  <c r="D178" i="1"/>
  <c r="S173" i="1"/>
  <c r="U173" i="1" s="1"/>
  <c r="P173" i="1"/>
  <c r="G173" i="1"/>
  <c r="D173" i="1"/>
  <c r="I173" i="1" s="1"/>
  <c r="S172" i="1"/>
  <c r="P172" i="1"/>
  <c r="G172" i="1"/>
  <c r="D172" i="1"/>
  <c r="S171" i="1"/>
  <c r="U171" i="1" s="1"/>
  <c r="P171" i="1"/>
  <c r="G171" i="1"/>
  <c r="D171" i="1"/>
  <c r="I171" i="1" s="1"/>
  <c r="S170" i="1"/>
  <c r="P170" i="1"/>
  <c r="G170" i="1"/>
  <c r="D170" i="1"/>
  <c r="I170" i="1" s="1"/>
  <c r="S169" i="1"/>
  <c r="P169" i="1"/>
  <c r="G169" i="1"/>
  <c r="D169" i="1"/>
  <c r="S168" i="1"/>
  <c r="P168" i="1"/>
  <c r="G168" i="1"/>
  <c r="D168" i="1"/>
  <c r="I168" i="1" s="1"/>
  <c r="S167" i="1"/>
  <c r="U167" i="1" s="1"/>
  <c r="P167" i="1"/>
  <c r="G167" i="1"/>
  <c r="D167" i="1"/>
  <c r="I167" i="1" s="1"/>
  <c r="S166" i="1"/>
  <c r="U166" i="1" s="1"/>
  <c r="P166" i="1"/>
  <c r="G166" i="1"/>
  <c r="D166" i="1"/>
  <c r="I166" i="1" s="1"/>
  <c r="S165" i="1"/>
  <c r="P165" i="1"/>
  <c r="G165" i="1"/>
  <c r="D165" i="1"/>
  <c r="I165" i="1" s="1"/>
  <c r="S164" i="1"/>
  <c r="P164" i="1"/>
  <c r="G164" i="1"/>
  <c r="D164" i="1"/>
  <c r="S163" i="1"/>
  <c r="S65" i="1" s="1"/>
  <c r="P163" i="1"/>
  <c r="G163" i="1"/>
  <c r="D163" i="1"/>
  <c r="S162" i="1"/>
  <c r="P162" i="1"/>
  <c r="G162" i="1"/>
  <c r="D162" i="1"/>
  <c r="S161" i="1"/>
  <c r="P161" i="1"/>
  <c r="G161" i="1"/>
  <c r="D161" i="1"/>
  <c r="S160" i="1"/>
  <c r="P160" i="1"/>
  <c r="G160" i="1"/>
  <c r="D160" i="1"/>
  <c r="S159" i="1"/>
  <c r="P159" i="1"/>
  <c r="G159" i="1"/>
  <c r="D159" i="1"/>
  <c r="S158" i="1"/>
  <c r="P158" i="1"/>
  <c r="G158" i="1"/>
  <c r="D158" i="1"/>
  <c r="S157" i="1"/>
  <c r="P157" i="1"/>
  <c r="G157" i="1"/>
  <c r="D157" i="1"/>
  <c r="I157" i="1" s="1"/>
  <c r="S156" i="1"/>
  <c r="P156" i="1"/>
  <c r="G156" i="1"/>
  <c r="D156" i="1"/>
  <c r="S155" i="1"/>
  <c r="P155" i="1"/>
  <c r="G155" i="1"/>
  <c r="D155" i="1"/>
  <c r="S154" i="1"/>
  <c r="P154" i="1"/>
  <c r="G154" i="1"/>
  <c r="D154" i="1"/>
  <c r="S153" i="1"/>
  <c r="P153" i="1"/>
  <c r="G153" i="1"/>
  <c r="D153" i="1"/>
  <c r="S152" i="1"/>
  <c r="P152" i="1"/>
  <c r="G152" i="1"/>
  <c r="D152" i="1"/>
  <c r="S151" i="1"/>
  <c r="P151" i="1"/>
  <c r="G151" i="1"/>
  <c r="D151" i="1"/>
  <c r="S150" i="1"/>
  <c r="P150" i="1"/>
  <c r="G150" i="1"/>
  <c r="D150" i="1"/>
  <c r="I150" i="1" s="1"/>
  <c r="C150" i="1"/>
  <c r="C151" i="1" s="1"/>
  <c r="C152" i="1" s="1"/>
  <c r="C153" i="1" s="1"/>
  <c r="C154" i="1" s="1"/>
  <c r="C155" i="1" s="1"/>
  <c r="C156" i="1" s="1"/>
  <c r="C157" i="1" s="1"/>
  <c r="C158" i="1" s="1"/>
  <c r="C159" i="1" s="1"/>
  <c r="C160" i="1" s="1"/>
  <c r="C161" i="1" s="1"/>
  <c r="C162" i="1" s="1"/>
  <c r="C163" i="1" s="1"/>
  <c r="C164" i="1" s="1"/>
  <c r="C165" i="1" s="1"/>
  <c r="C166" i="1" s="1"/>
  <c r="C167" i="1" s="1"/>
  <c r="C168" i="1" s="1"/>
  <c r="C169" i="1" s="1"/>
  <c r="C170" i="1" s="1"/>
  <c r="S149" i="1"/>
  <c r="P149" i="1"/>
  <c r="O149" i="1"/>
  <c r="O150" i="1" s="1"/>
  <c r="O151" i="1" s="1"/>
  <c r="O152" i="1" s="1"/>
  <c r="O153" i="1" s="1"/>
  <c r="O154" i="1" s="1"/>
  <c r="O155" i="1" s="1"/>
  <c r="O156" i="1" s="1"/>
  <c r="O157" i="1" s="1"/>
  <c r="O158" i="1" s="1"/>
  <c r="O159" i="1" s="1"/>
  <c r="O160" i="1" s="1"/>
  <c r="O161" i="1" s="1"/>
  <c r="O162" i="1" s="1"/>
  <c r="O163" i="1" s="1"/>
  <c r="O164" i="1" s="1"/>
  <c r="O165" i="1" s="1"/>
  <c r="O166" i="1" s="1"/>
  <c r="O167" i="1" s="1"/>
  <c r="O168" i="1" s="1"/>
  <c r="O169" i="1" s="1"/>
  <c r="O170" i="1" s="1"/>
  <c r="G149" i="1"/>
  <c r="D149" i="1"/>
  <c r="C149" i="1"/>
  <c r="S148" i="1"/>
  <c r="P148" i="1"/>
  <c r="G148" i="1"/>
  <c r="D148" i="1"/>
  <c r="P143" i="1"/>
  <c r="U143" i="1" s="1"/>
  <c r="D143" i="1"/>
  <c r="I143" i="1" s="1"/>
  <c r="P142" i="1"/>
  <c r="U142" i="1" s="1"/>
  <c r="D142" i="1"/>
  <c r="I142" i="1" s="1"/>
  <c r="P141" i="1"/>
  <c r="D141" i="1"/>
  <c r="I141" i="1" s="1"/>
  <c r="P140" i="1"/>
  <c r="U140" i="1" s="1"/>
  <c r="D140" i="1"/>
  <c r="I140" i="1" s="1"/>
  <c r="U139" i="1"/>
  <c r="P139" i="1"/>
  <c r="D139" i="1"/>
  <c r="I139" i="1" s="1"/>
  <c r="P138" i="1"/>
  <c r="U138" i="1" s="1"/>
  <c r="D138" i="1"/>
  <c r="I138" i="1" s="1"/>
  <c r="P137" i="1"/>
  <c r="U137" i="1" s="1"/>
  <c r="D137" i="1"/>
  <c r="I137" i="1" s="1"/>
  <c r="P136" i="1"/>
  <c r="U136" i="1" s="1"/>
  <c r="D136" i="1"/>
  <c r="I136" i="1" s="1"/>
  <c r="P135" i="1"/>
  <c r="U135" i="1" s="1"/>
  <c r="D135" i="1"/>
  <c r="I135" i="1" s="1"/>
  <c r="P134" i="1"/>
  <c r="U134" i="1" s="1"/>
  <c r="D134" i="1"/>
  <c r="I134" i="1" s="1"/>
  <c r="P133" i="1"/>
  <c r="U133" i="1" s="1"/>
  <c r="D133" i="1"/>
  <c r="D65" i="1" s="1"/>
  <c r="P132" i="1"/>
  <c r="U132" i="1" s="1"/>
  <c r="D132" i="1"/>
  <c r="I132" i="1" s="1"/>
  <c r="P131" i="1"/>
  <c r="U131" i="1" s="1"/>
  <c r="D131" i="1"/>
  <c r="I131" i="1" s="1"/>
  <c r="P130" i="1"/>
  <c r="U130" i="1" s="1"/>
  <c r="D130" i="1"/>
  <c r="I130" i="1" s="1"/>
  <c r="P129" i="1"/>
  <c r="U129" i="1" s="1"/>
  <c r="D129" i="1"/>
  <c r="I129" i="1" s="1"/>
  <c r="P128" i="1"/>
  <c r="U128" i="1" s="1"/>
  <c r="D128" i="1"/>
  <c r="I128" i="1" s="1"/>
  <c r="P127" i="1"/>
  <c r="U127" i="1" s="1"/>
  <c r="D127" i="1"/>
  <c r="I127" i="1" s="1"/>
  <c r="P126" i="1"/>
  <c r="U126" i="1" s="1"/>
  <c r="D126" i="1"/>
  <c r="I126" i="1" s="1"/>
  <c r="P125" i="1"/>
  <c r="U125" i="1" s="1"/>
  <c r="D125" i="1"/>
  <c r="I125" i="1" s="1"/>
  <c r="U124" i="1"/>
  <c r="P124" i="1"/>
  <c r="D124" i="1"/>
  <c r="I124" i="1" s="1"/>
  <c r="P123" i="1"/>
  <c r="U123" i="1" s="1"/>
  <c r="D123" i="1"/>
  <c r="I123" i="1" s="1"/>
  <c r="P122" i="1"/>
  <c r="U122" i="1" s="1"/>
  <c r="D122" i="1"/>
  <c r="C122" i="1"/>
  <c r="C123" i="1" s="1"/>
  <c r="C124" i="1" s="1"/>
  <c r="C125" i="1" s="1"/>
  <c r="C126" i="1" s="1"/>
  <c r="C127" i="1" s="1"/>
  <c r="C128" i="1" s="1"/>
  <c r="C129" i="1" s="1"/>
  <c r="C130" i="1" s="1"/>
  <c r="C131" i="1" s="1"/>
  <c r="C132" i="1" s="1"/>
  <c r="C133" i="1" s="1"/>
  <c r="C134" i="1" s="1"/>
  <c r="C135" i="1" s="1"/>
  <c r="C136" i="1" s="1"/>
  <c r="C137" i="1" s="1"/>
  <c r="C138" i="1" s="1"/>
  <c r="C139" i="1" s="1"/>
  <c r="C140" i="1" s="1"/>
  <c r="P121" i="1"/>
  <c r="U121" i="1" s="1"/>
  <c r="D121" i="1"/>
  <c r="I121" i="1" s="1"/>
  <c r="P120" i="1"/>
  <c r="U120" i="1" s="1"/>
  <c r="D120" i="1"/>
  <c r="I120" i="1" s="1"/>
  <c r="C120" i="1"/>
  <c r="C121" i="1" s="1"/>
  <c r="P119" i="1"/>
  <c r="U119" i="1" s="1"/>
  <c r="O119" i="1"/>
  <c r="O120" i="1" s="1"/>
  <c r="O121" i="1" s="1"/>
  <c r="O122" i="1" s="1"/>
  <c r="O123" i="1" s="1"/>
  <c r="O124" i="1" s="1"/>
  <c r="O125" i="1" s="1"/>
  <c r="O126" i="1" s="1"/>
  <c r="O127" i="1" s="1"/>
  <c r="O128" i="1" s="1"/>
  <c r="O129" i="1" s="1"/>
  <c r="O130" i="1" s="1"/>
  <c r="O131" i="1" s="1"/>
  <c r="O132" i="1" s="1"/>
  <c r="O133" i="1" s="1"/>
  <c r="O134" i="1" s="1"/>
  <c r="O135" i="1" s="1"/>
  <c r="O136" i="1" s="1"/>
  <c r="O137" i="1" s="1"/>
  <c r="O138" i="1" s="1"/>
  <c r="O139" i="1" s="1"/>
  <c r="O140" i="1" s="1"/>
  <c r="D119" i="1"/>
  <c r="I119" i="1" s="1"/>
  <c r="C119" i="1"/>
  <c r="P118" i="1"/>
  <c r="U118" i="1" s="1"/>
  <c r="V118" i="1" s="1"/>
  <c r="V119" i="1" s="1"/>
  <c r="D118" i="1"/>
  <c r="I118" i="1" s="1"/>
  <c r="T113" i="1"/>
  <c r="T75" i="1" s="1"/>
  <c r="S113" i="1"/>
  <c r="R113" i="1"/>
  <c r="Q113" i="1"/>
  <c r="Q75" i="1" s="1"/>
  <c r="P113" i="1"/>
  <c r="H113" i="1"/>
  <c r="G113" i="1"/>
  <c r="F113" i="1"/>
  <c r="E113" i="1"/>
  <c r="D113" i="1"/>
  <c r="T112" i="1"/>
  <c r="S112" i="1"/>
  <c r="R112" i="1"/>
  <c r="Q112" i="1"/>
  <c r="P112" i="1"/>
  <c r="H112" i="1"/>
  <c r="G112" i="1"/>
  <c r="G74" i="1" s="1"/>
  <c r="F112" i="1"/>
  <c r="E112" i="1"/>
  <c r="D112" i="1"/>
  <c r="T111" i="1"/>
  <c r="S111" i="1"/>
  <c r="R111" i="1"/>
  <c r="Q111" i="1"/>
  <c r="P111" i="1"/>
  <c r="H111" i="1"/>
  <c r="G111" i="1"/>
  <c r="F111" i="1"/>
  <c r="E111" i="1"/>
  <c r="D111" i="1"/>
  <c r="T110" i="1"/>
  <c r="S110" i="1"/>
  <c r="R110" i="1"/>
  <c r="Q110" i="1"/>
  <c r="P110" i="1"/>
  <c r="H110" i="1"/>
  <c r="H72" i="1" s="1"/>
  <c r="G110" i="1"/>
  <c r="G72" i="1" s="1"/>
  <c r="F110" i="1"/>
  <c r="E110" i="1"/>
  <c r="D110" i="1"/>
  <c r="D72" i="1" s="1"/>
  <c r="T109" i="1"/>
  <c r="S109" i="1"/>
  <c r="R109" i="1"/>
  <c r="Q109" i="1"/>
  <c r="P109" i="1"/>
  <c r="P71" i="1" s="1"/>
  <c r="H109" i="1"/>
  <c r="G109" i="1"/>
  <c r="F109" i="1"/>
  <c r="E109" i="1"/>
  <c r="D109" i="1"/>
  <c r="T108" i="1"/>
  <c r="S108" i="1"/>
  <c r="R108" i="1"/>
  <c r="Q108" i="1"/>
  <c r="P108" i="1"/>
  <c r="H108" i="1"/>
  <c r="H70" i="1" s="1"/>
  <c r="G108" i="1"/>
  <c r="F108" i="1"/>
  <c r="E108" i="1"/>
  <c r="D108" i="1"/>
  <c r="D70" i="1" s="1"/>
  <c r="T107" i="1"/>
  <c r="S107" i="1"/>
  <c r="R107" i="1"/>
  <c r="Q107" i="1"/>
  <c r="P107" i="1"/>
  <c r="P69" i="1" s="1"/>
  <c r="H107" i="1"/>
  <c r="H69" i="1" s="1"/>
  <c r="G107" i="1"/>
  <c r="F107" i="1"/>
  <c r="E107" i="1"/>
  <c r="D107" i="1"/>
  <c r="T106" i="1"/>
  <c r="S106" i="1"/>
  <c r="R106" i="1"/>
  <c r="Q106" i="1"/>
  <c r="P106" i="1"/>
  <c r="H106" i="1"/>
  <c r="H68" i="1" s="1"/>
  <c r="G106" i="1"/>
  <c r="G68" i="1" s="1"/>
  <c r="F106" i="1"/>
  <c r="E106" i="1"/>
  <c r="D106" i="1"/>
  <c r="T105" i="1"/>
  <c r="S105" i="1"/>
  <c r="R105" i="1"/>
  <c r="Q105" i="1"/>
  <c r="Q67" i="1" s="1"/>
  <c r="P105" i="1"/>
  <c r="P67" i="1" s="1"/>
  <c r="H105" i="1"/>
  <c r="G105" i="1"/>
  <c r="F105" i="1"/>
  <c r="E105" i="1"/>
  <c r="D105" i="1"/>
  <c r="T104" i="1"/>
  <c r="S104" i="1"/>
  <c r="R104" i="1"/>
  <c r="Q104" i="1"/>
  <c r="P104" i="1"/>
  <c r="H104" i="1"/>
  <c r="G104" i="1"/>
  <c r="F104" i="1"/>
  <c r="E104" i="1"/>
  <c r="D104" i="1"/>
  <c r="D66" i="1" s="1"/>
  <c r="T103" i="1"/>
  <c r="S103" i="1"/>
  <c r="R103" i="1"/>
  <c r="Q103" i="1"/>
  <c r="P103" i="1"/>
  <c r="H103" i="1"/>
  <c r="H65" i="1" s="1"/>
  <c r="G103" i="1"/>
  <c r="F103" i="1"/>
  <c r="E103" i="1"/>
  <c r="D103" i="1"/>
  <c r="T102" i="1"/>
  <c r="S102" i="1"/>
  <c r="R102" i="1"/>
  <c r="Q102" i="1"/>
  <c r="P102" i="1"/>
  <c r="H102" i="1"/>
  <c r="H64" i="1" s="1"/>
  <c r="G102" i="1"/>
  <c r="F102" i="1"/>
  <c r="E102" i="1"/>
  <c r="D102" i="1"/>
  <c r="T101" i="1"/>
  <c r="S101" i="1"/>
  <c r="R101" i="1"/>
  <c r="Q101" i="1"/>
  <c r="P101" i="1"/>
  <c r="H101" i="1"/>
  <c r="G101" i="1"/>
  <c r="F101" i="1"/>
  <c r="E101" i="1"/>
  <c r="D101" i="1"/>
  <c r="T100" i="1"/>
  <c r="S100" i="1"/>
  <c r="R100" i="1"/>
  <c r="Q100" i="1"/>
  <c r="P100" i="1"/>
  <c r="H100" i="1"/>
  <c r="G100" i="1"/>
  <c r="G62" i="1" s="1"/>
  <c r="F100" i="1"/>
  <c r="E100" i="1"/>
  <c r="D100" i="1"/>
  <c r="T99" i="1"/>
  <c r="S99" i="1"/>
  <c r="R99" i="1"/>
  <c r="Q99" i="1"/>
  <c r="P99" i="1"/>
  <c r="H99" i="1"/>
  <c r="G99" i="1"/>
  <c r="F99" i="1"/>
  <c r="E99" i="1"/>
  <c r="D99" i="1"/>
  <c r="T98" i="1"/>
  <c r="S98" i="1"/>
  <c r="S60" i="1" s="1"/>
  <c r="R98" i="1"/>
  <c r="Q98" i="1"/>
  <c r="P98" i="1"/>
  <c r="H98" i="1"/>
  <c r="H60" i="1" s="1"/>
  <c r="G98" i="1"/>
  <c r="F98" i="1"/>
  <c r="E98" i="1"/>
  <c r="D98" i="1"/>
  <c r="T97" i="1"/>
  <c r="S97" i="1"/>
  <c r="R97" i="1"/>
  <c r="Q97" i="1"/>
  <c r="Q59" i="1" s="1"/>
  <c r="P97" i="1"/>
  <c r="H97" i="1"/>
  <c r="G97" i="1"/>
  <c r="F97" i="1"/>
  <c r="E97" i="1"/>
  <c r="E59" i="1" s="1"/>
  <c r="D97" i="1"/>
  <c r="T96" i="1"/>
  <c r="S96" i="1"/>
  <c r="S58" i="1" s="1"/>
  <c r="R96" i="1"/>
  <c r="Q96" i="1"/>
  <c r="P96" i="1"/>
  <c r="H96" i="1"/>
  <c r="G96" i="1"/>
  <c r="F96" i="1"/>
  <c r="E96" i="1"/>
  <c r="D96" i="1"/>
  <c r="D58" i="1" s="1"/>
  <c r="T95" i="1"/>
  <c r="S95" i="1"/>
  <c r="R95" i="1"/>
  <c r="Q95" i="1"/>
  <c r="Q57" i="1" s="1"/>
  <c r="P95" i="1"/>
  <c r="H95" i="1"/>
  <c r="G95" i="1"/>
  <c r="F95" i="1"/>
  <c r="E95" i="1"/>
  <c r="D95" i="1"/>
  <c r="T94" i="1"/>
  <c r="S94" i="1"/>
  <c r="S56" i="1" s="1"/>
  <c r="R94" i="1"/>
  <c r="Q94" i="1"/>
  <c r="Q56" i="1" s="1"/>
  <c r="P94" i="1"/>
  <c r="H94" i="1"/>
  <c r="G94" i="1"/>
  <c r="F94" i="1"/>
  <c r="E94" i="1"/>
  <c r="D94" i="1"/>
  <c r="T93" i="1"/>
  <c r="S93" i="1"/>
  <c r="R93" i="1"/>
  <c r="Q93" i="1"/>
  <c r="Q55" i="1" s="1"/>
  <c r="P93" i="1"/>
  <c r="P55" i="1" s="1"/>
  <c r="H93" i="1"/>
  <c r="G93" i="1"/>
  <c r="F93" i="1"/>
  <c r="E93" i="1"/>
  <c r="D93" i="1"/>
  <c r="T92" i="1"/>
  <c r="S92" i="1"/>
  <c r="S54" i="1" s="1"/>
  <c r="R92" i="1"/>
  <c r="Q92" i="1"/>
  <c r="P92" i="1"/>
  <c r="H92" i="1"/>
  <c r="G92" i="1"/>
  <c r="F92" i="1"/>
  <c r="E92" i="1"/>
  <c r="D92" i="1"/>
  <c r="T91" i="1"/>
  <c r="S91" i="1"/>
  <c r="R91" i="1"/>
  <c r="Q91" i="1"/>
  <c r="P91" i="1"/>
  <c r="H91" i="1"/>
  <c r="G91" i="1"/>
  <c r="F91" i="1"/>
  <c r="E91" i="1"/>
  <c r="D91" i="1"/>
  <c r="T90" i="1"/>
  <c r="S90" i="1"/>
  <c r="S52" i="1" s="1"/>
  <c r="R90" i="1"/>
  <c r="Q90" i="1"/>
  <c r="Q52" i="1" s="1"/>
  <c r="P90" i="1"/>
  <c r="H90" i="1"/>
  <c r="G90" i="1"/>
  <c r="G52" i="1" s="1"/>
  <c r="F90" i="1"/>
  <c r="E90" i="1"/>
  <c r="D90" i="1"/>
  <c r="T89" i="1"/>
  <c r="S89" i="1"/>
  <c r="R89" i="1"/>
  <c r="Q89" i="1"/>
  <c r="Q51" i="1" s="1"/>
  <c r="P89" i="1"/>
  <c r="O89" i="1"/>
  <c r="O90" i="1" s="1"/>
  <c r="O91" i="1" s="1"/>
  <c r="O92" i="1" s="1"/>
  <c r="O93" i="1" s="1"/>
  <c r="O94" i="1" s="1"/>
  <c r="O95" i="1" s="1"/>
  <c r="O96" i="1" s="1"/>
  <c r="O97" i="1" s="1"/>
  <c r="O98" i="1" s="1"/>
  <c r="O99" i="1" s="1"/>
  <c r="O100" i="1" s="1"/>
  <c r="O101" i="1" s="1"/>
  <c r="O102" i="1" s="1"/>
  <c r="O103" i="1" s="1"/>
  <c r="O104" i="1" s="1"/>
  <c r="O105" i="1" s="1"/>
  <c r="O106" i="1" s="1"/>
  <c r="O107" i="1" s="1"/>
  <c r="O108" i="1" s="1"/>
  <c r="O109" i="1" s="1"/>
  <c r="O110" i="1" s="1"/>
  <c r="H89" i="1"/>
  <c r="G89" i="1"/>
  <c r="G51" i="1" s="1"/>
  <c r="F89" i="1"/>
  <c r="F51" i="1" s="1"/>
  <c r="E89" i="1"/>
  <c r="D89" i="1"/>
  <c r="C89" i="1"/>
  <c r="C90" i="1" s="1"/>
  <c r="C91" i="1" s="1"/>
  <c r="C92" i="1" s="1"/>
  <c r="C93" i="1" s="1"/>
  <c r="C94" i="1" s="1"/>
  <c r="C95" i="1" s="1"/>
  <c r="C96" i="1" s="1"/>
  <c r="C97" i="1" s="1"/>
  <c r="C98" i="1" s="1"/>
  <c r="C99" i="1" s="1"/>
  <c r="C100" i="1" s="1"/>
  <c r="C101" i="1" s="1"/>
  <c r="C102" i="1" s="1"/>
  <c r="C103" i="1" s="1"/>
  <c r="C104" i="1" s="1"/>
  <c r="C105" i="1" s="1"/>
  <c r="C106" i="1" s="1"/>
  <c r="C107" i="1" s="1"/>
  <c r="C108" i="1" s="1"/>
  <c r="C109" i="1" s="1"/>
  <c r="C110" i="1" s="1"/>
  <c r="T88" i="1"/>
  <c r="T50" i="1" s="1"/>
  <c r="S88" i="1"/>
  <c r="R88" i="1"/>
  <c r="Q88" i="1"/>
  <c r="P88" i="1"/>
  <c r="H88" i="1"/>
  <c r="H50" i="1" s="1"/>
  <c r="G88" i="1"/>
  <c r="F88" i="1"/>
  <c r="E88" i="1"/>
  <c r="D88" i="1"/>
  <c r="E75" i="1"/>
  <c r="F74" i="1"/>
  <c r="T73" i="1"/>
  <c r="E71" i="1"/>
  <c r="D71" i="1"/>
  <c r="G70" i="1"/>
  <c r="S69" i="1"/>
  <c r="AA67" i="1"/>
  <c r="H66" i="1"/>
  <c r="G66" i="1"/>
  <c r="D64" i="1"/>
  <c r="AA63" i="1"/>
  <c r="E63" i="1"/>
  <c r="T62" i="1"/>
  <c r="D60" i="1"/>
  <c r="AA59" i="1"/>
  <c r="G58" i="1"/>
  <c r="E57" i="1"/>
  <c r="AA55" i="1"/>
  <c r="AA54" i="1"/>
  <c r="AA53" i="1"/>
  <c r="Q53" i="1"/>
  <c r="AA52" i="1"/>
  <c r="AA51" i="1"/>
  <c r="O51" i="1"/>
  <c r="O52" i="1" s="1"/>
  <c r="O53" i="1" s="1"/>
  <c r="O54" i="1" s="1"/>
  <c r="O55" i="1" s="1"/>
  <c r="O56" i="1" s="1"/>
  <c r="O57" i="1" s="1"/>
  <c r="O58" i="1" s="1"/>
  <c r="O59" i="1" s="1"/>
  <c r="O60" i="1" s="1"/>
  <c r="O61" i="1" s="1"/>
  <c r="O62" i="1" s="1"/>
  <c r="O63" i="1" s="1"/>
  <c r="O64" i="1" s="1"/>
  <c r="O65" i="1" s="1"/>
  <c r="O66" i="1" s="1"/>
  <c r="O67" i="1" s="1"/>
  <c r="O68" i="1" s="1"/>
  <c r="O69" i="1" s="1"/>
  <c r="O70" i="1" s="1"/>
  <c r="O71" i="1" s="1"/>
  <c r="O72" i="1" s="1"/>
  <c r="C51" i="1"/>
  <c r="C52" i="1" s="1"/>
  <c r="C53" i="1" s="1"/>
  <c r="C54" i="1" s="1"/>
  <c r="C55" i="1" s="1"/>
  <c r="C56" i="1" s="1"/>
  <c r="C57" i="1" s="1"/>
  <c r="C58" i="1" s="1"/>
  <c r="C59" i="1" s="1"/>
  <c r="C60" i="1" s="1"/>
  <c r="C61" i="1" s="1"/>
  <c r="C62" i="1" s="1"/>
  <c r="C63" i="1" s="1"/>
  <c r="C64" i="1" s="1"/>
  <c r="C65" i="1" s="1"/>
  <c r="C66" i="1" s="1"/>
  <c r="C67" i="1" s="1"/>
  <c r="C68" i="1" s="1"/>
  <c r="C69" i="1" s="1"/>
  <c r="C70" i="1" s="1"/>
  <c r="C71" i="1" s="1"/>
  <c r="C72" i="1" s="1"/>
  <c r="AA50" i="1"/>
  <c r="T53" i="1" l="1"/>
  <c r="T65" i="1"/>
  <c r="S68" i="1"/>
  <c r="I152" i="1"/>
  <c r="E55" i="1"/>
  <c r="E56" i="1"/>
  <c r="I158" i="1"/>
  <c r="I164" i="1"/>
  <c r="S66" i="1"/>
  <c r="D68" i="1"/>
  <c r="I149" i="1"/>
  <c r="G59" i="1"/>
  <c r="E60" i="1"/>
  <c r="T60" i="1"/>
  <c r="T68" i="1"/>
  <c r="R69" i="1"/>
  <c r="T72" i="1"/>
  <c r="E50" i="1"/>
  <c r="T51" i="1"/>
  <c r="R58" i="1"/>
  <c r="R60" i="1"/>
  <c r="R70" i="1"/>
  <c r="R74" i="1"/>
  <c r="D53" i="1"/>
  <c r="I151" i="1"/>
  <c r="R54" i="1"/>
  <c r="G56" i="1"/>
  <c r="T57" i="1"/>
  <c r="R55" i="1"/>
  <c r="P56" i="1"/>
  <c r="U56" i="1" s="1"/>
  <c r="W124" i="1" s="1"/>
  <c r="G57" i="1"/>
  <c r="I133" i="1"/>
  <c r="U151" i="1"/>
  <c r="U153" i="1"/>
  <c r="I163" i="1"/>
  <c r="U148" i="1"/>
  <c r="V148" i="1" s="1"/>
  <c r="S55" i="1"/>
  <c r="U157" i="1"/>
  <c r="U159" i="1"/>
  <c r="U163" i="1"/>
  <c r="T58" i="1"/>
  <c r="U188" i="1"/>
  <c r="U196" i="1"/>
  <c r="I198" i="1"/>
  <c r="H52" i="1"/>
  <c r="H54" i="1"/>
  <c r="F58" i="1"/>
  <c r="F61" i="1"/>
  <c r="F62" i="1"/>
  <c r="F68" i="1"/>
  <c r="P53" i="1"/>
  <c r="S59" i="1"/>
  <c r="E53" i="1"/>
  <c r="S64" i="1"/>
  <c r="R56" i="1"/>
  <c r="P73" i="1"/>
  <c r="U141" i="1"/>
  <c r="T55" i="1"/>
  <c r="U55" i="1" s="1"/>
  <c r="F70" i="1"/>
  <c r="F72" i="1"/>
  <c r="I90" i="1"/>
  <c r="D52" i="1"/>
  <c r="H56" i="1"/>
  <c r="F57" i="1"/>
  <c r="F63" i="1"/>
  <c r="F65" i="1"/>
  <c r="F67" i="1"/>
  <c r="F69" i="1"/>
  <c r="G50" i="1"/>
  <c r="R50" i="1"/>
  <c r="R57" i="1"/>
  <c r="G61" i="1"/>
  <c r="R61" i="1"/>
  <c r="P62" i="1"/>
  <c r="R63" i="1"/>
  <c r="P64" i="1"/>
  <c r="G65" i="1"/>
  <c r="T70" i="1"/>
  <c r="R73" i="1"/>
  <c r="P74" i="1"/>
  <c r="G75" i="1"/>
  <c r="U233" i="1"/>
  <c r="P52" i="1"/>
  <c r="T54" i="1"/>
  <c r="R65" i="1"/>
  <c r="P66" i="1"/>
  <c r="G67" i="1"/>
  <c r="V120" i="1"/>
  <c r="V121" i="1" s="1"/>
  <c r="V122" i="1" s="1"/>
  <c r="V123" i="1" s="1"/>
  <c r="V124" i="1" s="1"/>
  <c r="V125" i="1" s="1"/>
  <c r="V126" i="1" s="1"/>
  <c r="V127" i="1" s="1"/>
  <c r="V128" i="1" s="1"/>
  <c r="V129" i="1" s="1"/>
  <c r="V130" i="1" s="1"/>
  <c r="V131" i="1" s="1"/>
  <c r="V132" i="1" s="1"/>
  <c r="V133" i="1" s="1"/>
  <c r="V134" i="1" s="1"/>
  <c r="V135" i="1" s="1"/>
  <c r="V136" i="1" s="1"/>
  <c r="V137" i="1" s="1"/>
  <c r="V138" i="1" s="1"/>
  <c r="V139" i="1" s="1"/>
  <c r="V140" i="1" s="1"/>
  <c r="V141" i="1" s="1"/>
  <c r="V142" i="1" s="1"/>
  <c r="V143" i="1" s="1"/>
  <c r="U180" i="1"/>
  <c r="D50" i="1"/>
  <c r="S50" i="1"/>
  <c r="E51" i="1"/>
  <c r="S51" i="1"/>
  <c r="F52" i="1"/>
  <c r="H53" i="1"/>
  <c r="S53" i="1"/>
  <c r="Q54" i="1"/>
  <c r="H57" i="1"/>
  <c r="I97" i="1"/>
  <c r="F60" i="1"/>
  <c r="Q60" i="1"/>
  <c r="D61" i="1"/>
  <c r="H61" i="1"/>
  <c r="S61" i="1"/>
  <c r="D63" i="1"/>
  <c r="H63" i="1"/>
  <c r="S63" i="1"/>
  <c r="F64" i="1"/>
  <c r="Q64" i="1"/>
  <c r="I103" i="1"/>
  <c r="I105" i="1"/>
  <c r="S71" i="1"/>
  <c r="D73" i="1"/>
  <c r="H73" i="1"/>
  <c r="S73" i="1"/>
  <c r="I113" i="1"/>
  <c r="H75" i="1"/>
  <c r="I148" i="1"/>
  <c r="J148" i="1" s="1"/>
  <c r="J149" i="1" s="1"/>
  <c r="J150" i="1" s="1"/>
  <c r="J151" i="1" s="1"/>
  <c r="J152" i="1" s="1"/>
  <c r="J153" i="1" s="1"/>
  <c r="J154" i="1" s="1"/>
  <c r="J155" i="1" s="1"/>
  <c r="I154" i="1"/>
  <c r="I156" i="1"/>
  <c r="U164" i="1"/>
  <c r="I169" i="1"/>
  <c r="U189" i="1"/>
  <c r="R62" i="1"/>
  <c r="T63" i="1"/>
  <c r="G64" i="1"/>
  <c r="I64" i="1" s="1"/>
  <c r="K162" i="1" s="1"/>
  <c r="R64" i="1"/>
  <c r="E65" i="1"/>
  <c r="U193" i="1"/>
  <c r="I233" i="1"/>
  <c r="T52" i="1"/>
  <c r="T56" i="1"/>
  <c r="E66" i="1"/>
  <c r="T66" i="1"/>
  <c r="U110" i="1"/>
  <c r="R75" i="1"/>
  <c r="U179" i="1"/>
  <c r="F53" i="1"/>
  <c r="U185" i="1"/>
  <c r="F66" i="1"/>
  <c r="I195" i="1"/>
  <c r="D59" i="1"/>
  <c r="U97" i="1"/>
  <c r="T59" i="1"/>
  <c r="T61" i="1"/>
  <c r="R66" i="1"/>
  <c r="T67" i="1"/>
  <c r="U106" i="1"/>
  <c r="T69" i="1"/>
  <c r="T71" i="1"/>
  <c r="R72" i="1"/>
  <c r="U113" i="1"/>
  <c r="I160" i="1"/>
  <c r="I162" i="1"/>
  <c r="S67" i="1"/>
  <c r="U67" i="1" s="1"/>
  <c r="W135" i="1" s="1"/>
  <c r="U168" i="1"/>
  <c r="U178" i="1"/>
  <c r="V178" i="1" s="1"/>
  <c r="I190" i="1"/>
  <c r="H62" i="1"/>
  <c r="S70" i="1"/>
  <c r="F71" i="1"/>
  <c r="Q71" i="1"/>
  <c r="I200" i="1"/>
  <c r="S72" i="1"/>
  <c r="F73" i="1"/>
  <c r="Q73" i="1"/>
  <c r="U73" i="1" s="1"/>
  <c r="W141" i="1" s="1"/>
  <c r="H74" i="1"/>
  <c r="S74" i="1"/>
  <c r="F75" i="1"/>
  <c r="I208" i="1"/>
  <c r="J208" i="1" s="1"/>
  <c r="U208" i="1"/>
  <c r="V208" i="1" s="1"/>
  <c r="H51" i="1"/>
  <c r="R51" i="1"/>
  <c r="R52" i="1"/>
  <c r="F55" i="1"/>
  <c r="Q58" i="1"/>
  <c r="Q61" i="1"/>
  <c r="E62" i="1"/>
  <c r="Q63" i="1"/>
  <c r="E64" i="1"/>
  <c r="Q65" i="1"/>
  <c r="E67" i="1"/>
  <c r="Q68" i="1"/>
  <c r="Q69" i="1"/>
  <c r="U69" i="1" s="1"/>
  <c r="Q70" i="1"/>
  <c r="E72" i="1"/>
  <c r="I72" i="1" s="1"/>
  <c r="Q72" i="1"/>
  <c r="E73" i="1"/>
  <c r="I94" i="1"/>
  <c r="E68" i="1"/>
  <c r="I68" i="1" s="1"/>
  <c r="P60" i="1"/>
  <c r="I66" i="1"/>
  <c r="K164" i="1" s="1"/>
  <c r="D56" i="1"/>
  <c r="P58" i="1"/>
  <c r="P61" i="1"/>
  <c r="D62" i="1"/>
  <c r="D67" i="1"/>
  <c r="D69" i="1"/>
  <c r="I69" i="1" s="1"/>
  <c r="E70" i="1"/>
  <c r="I70" i="1" s="1"/>
  <c r="P70" i="1"/>
  <c r="G71" i="1"/>
  <c r="S75" i="1"/>
  <c r="U88" i="1"/>
  <c r="V88" i="1" s="1"/>
  <c r="U93" i="1"/>
  <c r="S57" i="1"/>
  <c r="I98" i="1"/>
  <c r="I100" i="1"/>
  <c r="U103" i="1"/>
  <c r="U108" i="1"/>
  <c r="U111" i="1"/>
  <c r="I155" i="1"/>
  <c r="G63" i="1"/>
  <c r="U169" i="1"/>
  <c r="U170" i="1"/>
  <c r="U172" i="1"/>
  <c r="I179" i="1"/>
  <c r="U184" i="1"/>
  <c r="I191" i="1"/>
  <c r="I194" i="1"/>
  <c r="U194" i="1"/>
  <c r="U197" i="1"/>
  <c r="I211" i="1"/>
  <c r="I213" i="1"/>
  <c r="P51" i="1"/>
  <c r="G54" i="1"/>
  <c r="D57" i="1"/>
  <c r="P59" i="1"/>
  <c r="G60" i="1"/>
  <c r="I60" i="1" s="1"/>
  <c r="R68" i="1"/>
  <c r="I71" i="1"/>
  <c r="K169" i="1" s="1"/>
  <c r="D74" i="1"/>
  <c r="D75" i="1"/>
  <c r="I89" i="1"/>
  <c r="U100" i="1"/>
  <c r="I106" i="1"/>
  <c r="U149" i="1"/>
  <c r="U155" i="1"/>
  <c r="U161" i="1"/>
  <c r="U165" i="1"/>
  <c r="U181" i="1"/>
  <c r="I185" i="1"/>
  <c r="I186" i="1"/>
  <c r="U186" i="1"/>
  <c r="I187" i="1"/>
  <c r="I193" i="1"/>
  <c r="U195" i="1"/>
  <c r="U201" i="1"/>
  <c r="E52" i="1"/>
  <c r="I215" i="1"/>
  <c r="I217" i="1"/>
  <c r="I219" i="1"/>
  <c r="I221" i="1"/>
  <c r="I223" i="1"/>
  <c r="I225" i="1"/>
  <c r="I227" i="1"/>
  <c r="I229" i="1"/>
  <c r="U230" i="1"/>
  <c r="I231" i="1"/>
  <c r="U231" i="1"/>
  <c r="I232" i="1"/>
  <c r="V149" i="1"/>
  <c r="P50" i="1"/>
  <c r="P68" i="1"/>
  <c r="U89" i="1"/>
  <c r="F54" i="1"/>
  <c r="U96" i="1"/>
  <c r="U98" i="1"/>
  <c r="I99" i="1"/>
  <c r="I101" i="1"/>
  <c r="I108" i="1"/>
  <c r="I110" i="1"/>
  <c r="I111" i="1"/>
  <c r="P57" i="1"/>
  <c r="G55" i="1"/>
  <c r="I159" i="1"/>
  <c r="I172" i="1"/>
  <c r="U182" i="1"/>
  <c r="I183" i="1"/>
  <c r="I184" i="1"/>
  <c r="I189" i="1"/>
  <c r="I197" i="1"/>
  <c r="I199" i="1"/>
  <c r="U202" i="1"/>
  <c r="I209" i="1"/>
  <c r="U232" i="1"/>
  <c r="Q50" i="1"/>
  <c r="I122" i="1"/>
  <c r="D54" i="1"/>
  <c r="U203" i="1"/>
  <c r="P75" i="1"/>
  <c r="P65" i="1"/>
  <c r="U65" i="1" s="1"/>
  <c r="G53" i="1"/>
  <c r="I91" i="1"/>
  <c r="E54" i="1"/>
  <c r="I92" i="1"/>
  <c r="I95" i="1"/>
  <c r="E74" i="1"/>
  <c r="I112" i="1"/>
  <c r="F59" i="1"/>
  <c r="I153" i="1"/>
  <c r="I161" i="1"/>
  <c r="E61" i="1"/>
  <c r="F50" i="1"/>
  <c r="I88" i="1"/>
  <c r="I107" i="1"/>
  <c r="E69" i="1"/>
  <c r="P63" i="1"/>
  <c r="U101" i="1"/>
  <c r="Q74" i="1"/>
  <c r="U74" i="1" s="1"/>
  <c r="W172" i="1" s="1"/>
  <c r="U112" i="1"/>
  <c r="I93" i="1"/>
  <c r="D55" i="1"/>
  <c r="H58" i="1"/>
  <c r="I58" i="1" s="1"/>
  <c r="U190" i="1"/>
  <c r="S62" i="1"/>
  <c r="P72" i="1"/>
  <c r="I63" i="1"/>
  <c r="K131" i="1" s="1"/>
  <c r="D51" i="1"/>
  <c r="I51" i="1" s="1"/>
  <c r="K149" i="1" s="1"/>
  <c r="U90" i="1"/>
  <c r="R53" i="1"/>
  <c r="U91" i="1"/>
  <c r="P54" i="1"/>
  <c r="U92" i="1"/>
  <c r="U94" i="1"/>
  <c r="U95" i="1"/>
  <c r="U105" i="1"/>
  <c r="I96" i="1"/>
  <c r="U99" i="1"/>
  <c r="U107" i="1"/>
  <c r="U109" i="1"/>
  <c r="J118" i="1"/>
  <c r="J119" i="1" s="1"/>
  <c r="J120" i="1" s="1"/>
  <c r="J121" i="1" s="1"/>
  <c r="U187" i="1"/>
  <c r="U104" i="1"/>
  <c r="I102" i="1"/>
  <c r="U102" i="1"/>
  <c r="I104" i="1"/>
  <c r="I109" i="1"/>
  <c r="U152" i="1"/>
  <c r="U156" i="1"/>
  <c r="U160" i="1"/>
  <c r="I178" i="1"/>
  <c r="U192" i="1"/>
  <c r="U198" i="1"/>
  <c r="I192" i="1"/>
  <c r="I182" i="1"/>
  <c r="U183" i="1"/>
  <c r="U200" i="1"/>
  <c r="U150" i="1"/>
  <c r="U154" i="1"/>
  <c r="U158" i="1"/>
  <c r="U162" i="1"/>
  <c r="I181" i="1"/>
  <c r="I202" i="1"/>
  <c r="I180" i="1"/>
  <c r="I188" i="1"/>
  <c r="U191" i="1"/>
  <c r="I196" i="1"/>
  <c r="U199" i="1"/>
  <c r="I201" i="1"/>
  <c r="I203" i="1"/>
  <c r="U210" i="1"/>
  <c r="U212" i="1"/>
  <c r="U214" i="1"/>
  <c r="U216" i="1"/>
  <c r="U218" i="1"/>
  <c r="U220" i="1"/>
  <c r="U222" i="1"/>
  <c r="U224" i="1"/>
  <c r="U226" i="1"/>
  <c r="U228" i="1"/>
  <c r="I210" i="1"/>
  <c r="I212" i="1"/>
  <c r="I214" i="1"/>
  <c r="I216" i="1"/>
  <c r="I218" i="1"/>
  <c r="I220" i="1"/>
  <c r="I222" i="1"/>
  <c r="I224" i="1"/>
  <c r="I226" i="1"/>
  <c r="I228" i="1"/>
  <c r="I230" i="1"/>
  <c r="U209" i="1"/>
  <c r="U211" i="1"/>
  <c r="U213" i="1"/>
  <c r="U215" i="1"/>
  <c r="U217" i="1"/>
  <c r="U219" i="1"/>
  <c r="U221" i="1"/>
  <c r="U223" i="1"/>
  <c r="U225" i="1"/>
  <c r="U227" i="1"/>
  <c r="U229" i="1"/>
  <c r="U60" i="1" l="1"/>
  <c r="W128" i="1" s="1"/>
  <c r="W232" i="1"/>
  <c r="W214" i="1"/>
  <c r="W163" i="1"/>
  <c r="J156" i="1"/>
  <c r="J157" i="1" s="1"/>
  <c r="J158" i="1" s="1"/>
  <c r="J159" i="1" s="1"/>
  <c r="J160" i="1" s="1"/>
  <c r="J161" i="1" s="1"/>
  <c r="J162" i="1" s="1"/>
  <c r="J163" i="1" s="1"/>
  <c r="J164" i="1" s="1"/>
  <c r="J165" i="1" s="1"/>
  <c r="J166" i="1" s="1"/>
  <c r="J167" i="1" s="1"/>
  <c r="J168" i="1" s="1"/>
  <c r="J169" i="1" s="1"/>
  <c r="J170" i="1" s="1"/>
  <c r="J171" i="1" s="1"/>
  <c r="J172" i="1" s="1"/>
  <c r="J173" i="1" s="1"/>
  <c r="U53" i="1"/>
  <c r="W121" i="1" s="1"/>
  <c r="U59" i="1"/>
  <c r="W97" i="1" s="1"/>
  <c r="T80" i="1"/>
  <c r="K134" i="1"/>
  <c r="U58" i="1"/>
  <c r="U71" i="1"/>
  <c r="W169" i="1" s="1"/>
  <c r="I65" i="1"/>
  <c r="K133" i="1" s="1"/>
  <c r="W154" i="1"/>
  <c r="K199" i="1"/>
  <c r="K140" i="1"/>
  <c r="K170" i="1"/>
  <c r="K200" i="1"/>
  <c r="W167" i="1"/>
  <c r="W197" i="1"/>
  <c r="K167" i="1"/>
  <c r="K197" i="1"/>
  <c r="I50" i="1"/>
  <c r="J50" i="1" s="1"/>
  <c r="J51" i="1" s="1"/>
  <c r="J52" i="1" s="1"/>
  <c r="I75" i="1"/>
  <c r="K113" i="1" s="1"/>
  <c r="U61" i="1"/>
  <c r="W159" i="1" s="1"/>
  <c r="U64" i="1"/>
  <c r="W132" i="1" s="1"/>
  <c r="K223" i="1"/>
  <c r="W227" i="1"/>
  <c r="K224" i="1"/>
  <c r="I57" i="1"/>
  <c r="K185" i="1" s="1"/>
  <c r="J209" i="1"/>
  <c r="J210" i="1" s="1"/>
  <c r="J211" i="1" s="1"/>
  <c r="J212" i="1" s="1"/>
  <c r="J213" i="1" s="1"/>
  <c r="J214" i="1" s="1"/>
  <c r="J215" i="1" s="1"/>
  <c r="J216" i="1" s="1"/>
  <c r="J217" i="1" s="1"/>
  <c r="J218" i="1" s="1"/>
  <c r="J219" i="1" s="1"/>
  <c r="J220" i="1" s="1"/>
  <c r="J221" i="1" s="1"/>
  <c r="J222" i="1" s="1"/>
  <c r="J223" i="1" s="1"/>
  <c r="J224" i="1" s="1"/>
  <c r="J225" i="1" s="1"/>
  <c r="J226" i="1" s="1"/>
  <c r="J227" i="1" s="1"/>
  <c r="J228" i="1" s="1"/>
  <c r="J229" i="1" s="1"/>
  <c r="J230" i="1" s="1"/>
  <c r="J231" i="1" s="1"/>
  <c r="J232" i="1" s="1"/>
  <c r="J233" i="1" s="1"/>
  <c r="I52" i="1"/>
  <c r="K120" i="1" s="1"/>
  <c r="U57" i="1"/>
  <c r="W185" i="1" s="1"/>
  <c r="V179" i="1"/>
  <c r="V180" i="1" s="1"/>
  <c r="V181" i="1" s="1"/>
  <c r="V182" i="1" s="1"/>
  <c r="V183" i="1" s="1"/>
  <c r="V184" i="1" s="1"/>
  <c r="V185" i="1" s="1"/>
  <c r="V186" i="1" s="1"/>
  <c r="V187" i="1" s="1"/>
  <c r="V188" i="1" s="1"/>
  <c r="V189" i="1" s="1"/>
  <c r="V190" i="1" s="1"/>
  <c r="V191" i="1" s="1"/>
  <c r="V192" i="1" s="1"/>
  <c r="V193" i="1" s="1"/>
  <c r="V194" i="1" s="1"/>
  <c r="V195" i="1" s="1"/>
  <c r="V196" i="1" s="1"/>
  <c r="V197" i="1" s="1"/>
  <c r="V198" i="1" s="1"/>
  <c r="V199" i="1" s="1"/>
  <c r="V200" i="1" s="1"/>
  <c r="V201" i="1" s="1"/>
  <c r="V202" i="1" s="1"/>
  <c r="V203" i="1" s="1"/>
  <c r="U51" i="1"/>
  <c r="W179" i="1" s="1"/>
  <c r="U70" i="1"/>
  <c r="W168" i="1" s="1"/>
  <c r="I62" i="1"/>
  <c r="K100" i="1" s="1"/>
  <c r="K138" i="1"/>
  <c r="K198" i="1"/>
  <c r="K168" i="1"/>
  <c r="K108" i="1"/>
  <c r="W123" i="1"/>
  <c r="W153" i="1"/>
  <c r="W93" i="1"/>
  <c r="U52" i="1"/>
  <c r="W231" i="1"/>
  <c r="U72" i="1"/>
  <c r="W140" i="1" s="1"/>
  <c r="I55" i="1"/>
  <c r="K123" i="1" s="1"/>
  <c r="I61" i="1"/>
  <c r="K189" i="1" s="1"/>
  <c r="K111" i="1"/>
  <c r="U66" i="1"/>
  <c r="W224" i="1" s="1"/>
  <c r="W213" i="1"/>
  <c r="K228" i="1"/>
  <c r="W171" i="1"/>
  <c r="K104" i="1"/>
  <c r="K163" i="1"/>
  <c r="U62" i="1"/>
  <c r="W190" i="1" s="1"/>
  <c r="W111" i="1"/>
  <c r="K191" i="1"/>
  <c r="K139" i="1"/>
  <c r="I73" i="1"/>
  <c r="K231" i="1" s="1"/>
  <c r="W225" i="1"/>
  <c r="W105" i="1"/>
  <c r="W195" i="1"/>
  <c r="K230" i="1"/>
  <c r="W198" i="1"/>
  <c r="K194" i="1"/>
  <c r="K221" i="1"/>
  <c r="W183" i="1"/>
  <c r="J122" i="1"/>
  <c r="J123" i="1" s="1"/>
  <c r="J124" i="1" s="1"/>
  <c r="J125" i="1" s="1"/>
  <c r="J126" i="1" s="1"/>
  <c r="J127" i="1" s="1"/>
  <c r="J128" i="1" s="1"/>
  <c r="J129" i="1" s="1"/>
  <c r="J130" i="1" s="1"/>
  <c r="J131" i="1" s="1"/>
  <c r="J132" i="1" s="1"/>
  <c r="J133" i="1" s="1"/>
  <c r="J134" i="1" s="1"/>
  <c r="J135" i="1" s="1"/>
  <c r="J136" i="1" s="1"/>
  <c r="J137" i="1" s="1"/>
  <c r="J138" i="1" s="1"/>
  <c r="J139" i="1" s="1"/>
  <c r="J140" i="1" s="1"/>
  <c r="J141" i="1" s="1"/>
  <c r="J142" i="1" s="1"/>
  <c r="J143" i="1" s="1"/>
  <c r="W90" i="1"/>
  <c r="U63" i="1"/>
  <c r="W161" i="1" s="1"/>
  <c r="I59" i="1"/>
  <c r="K97" i="1" s="1"/>
  <c r="I53" i="1"/>
  <c r="K151" i="1" s="1"/>
  <c r="U68" i="1"/>
  <c r="K227" i="1"/>
  <c r="W201" i="1"/>
  <c r="W165" i="1"/>
  <c r="W184" i="1"/>
  <c r="W108" i="1"/>
  <c r="I67" i="1"/>
  <c r="K105" i="1" s="1"/>
  <c r="I56" i="1"/>
  <c r="K154" i="1" s="1"/>
  <c r="K98" i="1"/>
  <c r="K158" i="1"/>
  <c r="K128" i="1"/>
  <c r="W127" i="1"/>
  <c r="W96" i="1"/>
  <c r="W126" i="1"/>
  <c r="W186" i="1"/>
  <c r="K136" i="1"/>
  <c r="K166" i="1"/>
  <c r="K226" i="1"/>
  <c r="W199" i="1"/>
  <c r="V150" i="1"/>
  <c r="V151" i="1" s="1"/>
  <c r="V152" i="1" s="1"/>
  <c r="V153" i="1" s="1"/>
  <c r="V154" i="1" s="1"/>
  <c r="V155" i="1" s="1"/>
  <c r="V156" i="1" s="1"/>
  <c r="V157" i="1" s="1"/>
  <c r="V158" i="1" s="1"/>
  <c r="V159" i="1" s="1"/>
  <c r="V160" i="1" s="1"/>
  <c r="V161" i="1" s="1"/>
  <c r="V162" i="1" s="1"/>
  <c r="V163" i="1" s="1"/>
  <c r="V164" i="1" s="1"/>
  <c r="V165" i="1" s="1"/>
  <c r="V166" i="1" s="1"/>
  <c r="V167" i="1" s="1"/>
  <c r="V168" i="1" s="1"/>
  <c r="V169" i="1" s="1"/>
  <c r="V170" i="1" s="1"/>
  <c r="V171" i="1" s="1"/>
  <c r="V172" i="1" s="1"/>
  <c r="V173" i="1" s="1"/>
  <c r="K211" i="1"/>
  <c r="K222" i="1"/>
  <c r="W218" i="1"/>
  <c r="K196" i="1"/>
  <c r="W162" i="1"/>
  <c r="K229" i="1"/>
  <c r="K192" i="1"/>
  <c r="W156" i="1"/>
  <c r="K109" i="1"/>
  <c r="W107" i="1"/>
  <c r="W139" i="1"/>
  <c r="W98" i="1"/>
  <c r="K137" i="1"/>
  <c r="W94" i="1"/>
  <c r="K107" i="1"/>
  <c r="H80" i="1"/>
  <c r="I74" i="1"/>
  <c r="K142" i="1" s="1"/>
  <c r="Q80" i="1"/>
  <c r="K110" i="1"/>
  <c r="K218" i="1"/>
  <c r="K188" i="1"/>
  <c r="K106" i="1"/>
  <c r="K102" i="1"/>
  <c r="F80" i="1"/>
  <c r="I54" i="1"/>
  <c r="K152" i="1" s="1"/>
  <c r="K220" i="1"/>
  <c r="W216" i="1"/>
  <c r="W158" i="1"/>
  <c r="W188" i="1"/>
  <c r="W189" i="1"/>
  <c r="W99" i="1"/>
  <c r="W137" i="1"/>
  <c r="K157" i="1"/>
  <c r="U75" i="1"/>
  <c r="V89" i="1"/>
  <c r="V90" i="1" s="1"/>
  <c r="V91" i="1" s="1"/>
  <c r="V92" i="1" s="1"/>
  <c r="V93" i="1" s="1"/>
  <c r="V94" i="1" s="1"/>
  <c r="V95" i="1" s="1"/>
  <c r="V96" i="1" s="1"/>
  <c r="V97" i="1" s="1"/>
  <c r="V98" i="1" s="1"/>
  <c r="V99" i="1" s="1"/>
  <c r="V100" i="1" s="1"/>
  <c r="V101" i="1" s="1"/>
  <c r="V102" i="1" s="1"/>
  <c r="V103" i="1" s="1"/>
  <c r="V104" i="1" s="1"/>
  <c r="V105" i="1" s="1"/>
  <c r="V106" i="1" s="1"/>
  <c r="V107" i="1" s="1"/>
  <c r="V108" i="1" s="1"/>
  <c r="V109" i="1" s="1"/>
  <c r="V110" i="1" s="1"/>
  <c r="V111" i="1" s="1"/>
  <c r="V112" i="1" s="1"/>
  <c r="V113" i="1" s="1"/>
  <c r="K89" i="1"/>
  <c r="W100" i="1"/>
  <c r="W130" i="1"/>
  <c r="K156" i="1"/>
  <c r="K126" i="1"/>
  <c r="K186" i="1"/>
  <c r="K181" i="1"/>
  <c r="K150" i="1"/>
  <c r="W223" i="1"/>
  <c r="W230" i="1"/>
  <c r="U54" i="1"/>
  <c r="W212" i="1" s="1"/>
  <c r="P80" i="1"/>
  <c r="E80" i="1"/>
  <c r="W125" i="1"/>
  <c r="W112" i="1"/>
  <c r="K101" i="1"/>
  <c r="K161" i="1"/>
  <c r="K90" i="1"/>
  <c r="S80" i="1"/>
  <c r="K96" i="1"/>
  <c r="K209" i="1"/>
  <c r="W133" i="1"/>
  <c r="W91" i="1"/>
  <c r="K121" i="1"/>
  <c r="W110" i="1"/>
  <c r="W202" i="1"/>
  <c r="W142" i="1"/>
  <c r="J88" i="1"/>
  <c r="J89" i="1" s="1"/>
  <c r="J90" i="1" s="1"/>
  <c r="J91" i="1" s="1"/>
  <c r="J92" i="1" s="1"/>
  <c r="J93" i="1" s="1"/>
  <c r="J94" i="1" s="1"/>
  <c r="J95" i="1" s="1"/>
  <c r="J96" i="1" s="1"/>
  <c r="J97" i="1" s="1"/>
  <c r="J98" i="1" s="1"/>
  <c r="J99" i="1" s="1"/>
  <c r="J100" i="1" s="1"/>
  <c r="J101" i="1" s="1"/>
  <c r="J102" i="1" s="1"/>
  <c r="J103" i="1" s="1"/>
  <c r="J104" i="1" s="1"/>
  <c r="J105" i="1" s="1"/>
  <c r="J106" i="1" s="1"/>
  <c r="J107" i="1" s="1"/>
  <c r="J108" i="1" s="1"/>
  <c r="J109" i="1" s="1"/>
  <c r="J110" i="1" s="1"/>
  <c r="J111" i="1" s="1"/>
  <c r="J112" i="1" s="1"/>
  <c r="J113" i="1" s="1"/>
  <c r="K132" i="1"/>
  <c r="K210" i="1"/>
  <c r="J178" i="1"/>
  <c r="J179" i="1" s="1"/>
  <c r="J180" i="1" s="1"/>
  <c r="J181" i="1" s="1"/>
  <c r="J182" i="1" s="1"/>
  <c r="J183" i="1" s="1"/>
  <c r="J184" i="1" s="1"/>
  <c r="J185" i="1" s="1"/>
  <c r="J186" i="1" s="1"/>
  <c r="J187" i="1" s="1"/>
  <c r="J188" i="1" s="1"/>
  <c r="J189" i="1" s="1"/>
  <c r="J190" i="1" s="1"/>
  <c r="J191" i="1" s="1"/>
  <c r="J192" i="1" s="1"/>
  <c r="J193" i="1" s="1"/>
  <c r="J194" i="1" s="1"/>
  <c r="J195" i="1" s="1"/>
  <c r="J196" i="1" s="1"/>
  <c r="J197" i="1" s="1"/>
  <c r="J198" i="1" s="1"/>
  <c r="J199" i="1" s="1"/>
  <c r="J200" i="1" s="1"/>
  <c r="J201" i="1" s="1"/>
  <c r="J202" i="1" s="1"/>
  <c r="J203" i="1" s="1"/>
  <c r="K216" i="1"/>
  <c r="K179" i="1"/>
  <c r="W181" i="1"/>
  <c r="W151" i="1"/>
  <c r="K180" i="1"/>
  <c r="W193" i="1"/>
  <c r="W160" i="1"/>
  <c r="W109" i="1"/>
  <c r="U50" i="1"/>
  <c r="K119" i="1"/>
  <c r="V209" i="1"/>
  <c r="V210" i="1" s="1"/>
  <c r="V211" i="1" s="1"/>
  <c r="V212" i="1" s="1"/>
  <c r="V213" i="1" s="1"/>
  <c r="V214" i="1" s="1"/>
  <c r="V215" i="1" s="1"/>
  <c r="V216" i="1" s="1"/>
  <c r="V217" i="1" s="1"/>
  <c r="V218" i="1" s="1"/>
  <c r="V219" i="1" s="1"/>
  <c r="V220" i="1" s="1"/>
  <c r="V221" i="1" s="1"/>
  <c r="V222" i="1" s="1"/>
  <c r="V223" i="1" s="1"/>
  <c r="V224" i="1" s="1"/>
  <c r="V225" i="1" s="1"/>
  <c r="V226" i="1" s="1"/>
  <c r="V227" i="1" s="1"/>
  <c r="V228" i="1" s="1"/>
  <c r="V229" i="1" s="1"/>
  <c r="V230" i="1" s="1"/>
  <c r="V231" i="1" s="1"/>
  <c r="V232" i="1" s="1"/>
  <c r="V233" i="1" s="1"/>
  <c r="W229" i="1"/>
  <c r="W95" i="1"/>
  <c r="W103" i="1"/>
  <c r="D80" i="1"/>
  <c r="G80" i="1"/>
  <c r="K91" i="1"/>
  <c r="R80" i="1"/>
  <c r="W221" i="1" l="1"/>
  <c r="W152" i="1"/>
  <c r="W187" i="1"/>
  <c r="K155" i="1"/>
  <c r="W104" i="1"/>
  <c r="W92" i="1"/>
  <c r="W220" i="1"/>
  <c r="W101" i="1"/>
  <c r="W131" i="1"/>
  <c r="K193" i="1"/>
  <c r="K190" i="1"/>
  <c r="K125" i="1"/>
  <c r="K208" i="1"/>
  <c r="K187" i="1"/>
  <c r="W191" i="1"/>
  <c r="W157" i="1"/>
  <c r="K201" i="1"/>
  <c r="K103" i="1"/>
  <c r="W211" i="1"/>
  <c r="W217" i="1"/>
  <c r="K130" i="1"/>
  <c r="K172" i="1"/>
  <c r="K178" i="1"/>
  <c r="W192" i="1"/>
  <c r="K118" i="1"/>
  <c r="W170" i="1"/>
  <c r="K95" i="1"/>
  <c r="W149" i="1"/>
  <c r="W155" i="1"/>
  <c r="W89" i="1"/>
  <c r="K148" i="1"/>
  <c r="K215" i="1"/>
  <c r="W222" i="1"/>
  <c r="K88" i="1"/>
  <c r="K173" i="1"/>
  <c r="W219" i="1"/>
  <c r="K202" i="1"/>
  <c r="W129" i="1"/>
  <c r="K143" i="1"/>
  <c r="W138" i="1"/>
  <c r="K184" i="1"/>
  <c r="K233" i="1"/>
  <c r="K219" i="1"/>
  <c r="W215" i="1"/>
  <c r="K232" i="1"/>
  <c r="K160" i="1"/>
  <c r="K203" i="1"/>
  <c r="W119" i="1"/>
  <c r="W228" i="1"/>
  <c r="W209" i="1"/>
  <c r="W102" i="1"/>
  <c r="W166" i="1"/>
  <c r="W106" i="1"/>
  <c r="W196" i="1"/>
  <c r="W136" i="1"/>
  <c r="W226" i="1"/>
  <c r="W180" i="1"/>
  <c r="W120" i="1"/>
  <c r="K94" i="1"/>
  <c r="K135" i="1"/>
  <c r="K165" i="1"/>
  <c r="W200" i="1"/>
  <c r="K214" i="1"/>
  <c r="K124" i="1"/>
  <c r="K127" i="1"/>
  <c r="K217" i="1"/>
  <c r="K141" i="1"/>
  <c r="K171" i="1"/>
  <c r="K183" i="1"/>
  <c r="K93" i="1"/>
  <c r="K153" i="1"/>
  <c r="J53" i="1"/>
  <c r="J54" i="1" s="1"/>
  <c r="J55" i="1" s="1"/>
  <c r="J56" i="1" s="1"/>
  <c r="J57" i="1" s="1"/>
  <c r="J58" i="1" s="1"/>
  <c r="J59" i="1" s="1"/>
  <c r="J60" i="1" s="1"/>
  <c r="J61" i="1" s="1"/>
  <c r="J62" i="1" s="1"/>
  <c r="J63" i="1" s="1"/>
  <c r="J64" i="1" s="1"/>
  <c r="J65" i="1" s="1"/>
  <c r="J66" i="1" s="1"/>
  <c r="J67" i="1" s="1"/>
  <c r="J68" i="1" s="1"/>
  <c r="J69" i="1" s="1"/>
  <c r="J70" i="1" s="1"/>
  <c r="J71" i="1" s="1"/>
  <c r="J72" i="1" s="1"/>
  <c r="J73" i="1" s="1"/>
  <c r="J74" i="1" s="1"/>
  <c r="J75" i="1" s="1"/>
  <c r="K195" i="1"/>
  <c r="K213" i="1"/>
  <c r="W210" i="1"/>
  <c r="K225" i="1"/>
  <c r="W150" i="1"/>
  <c r="W164" i="1"/>
  <c r="W194" i="1"/>
  <c r="W134" i="1"/>
  <c r="K159" i="1"/>
  <c r="K129" i="1"/>
  <c r="K99" i="1"/>
  <c r="K92" i="1"/>
  <c r="K122" i="1"/>
  <c r="I80" i="1"/>
  <c r="L208" i="1" s="1"/>
  <c r="K212" i="1"/>
  <c r="K182" i="1"/>
  <c r="W173" i="1"/>
  <c r="W113" i="1"/>
  <c r="W233" i="1"/>
  <c r="W143" i="1"/>
  <c r="K112" i="1"/>
  <c r="W203" i="1"/>
  <c r="W122" i="1"/>
  <c r="W182" i="1"/>
  <c r="V50" i="1"/>
  <c r="V51" i="1" s="1"/>
  <c r="V52" i="1" s="1"/>
  <c r="V53" i="1" s="1"/>
  <c r="V54" i="1" s="1"/>
  <c r="V55" i="1" s="1"/>
  <c r="V56" i="1" s="1"/>
  <c r="V57" i="1" s="1"/>
  <c r="V58" i="1" s="1"/>
  <c r="V59" i="1" s="1"/>
  <c r="V60" i="1" s="1"/>
  <c r="V61" i="1" s="1"/>
  <c r="V62" i="1" s="1"/>
  <c r="V63" i="1" s="1"/>
  <c r="V64" i="1" s="1"/>
  <c r="V65" i="1" s="1"/>
  <c r="V66" i="1" s="1"/>
  <c r="V67" i="1" s="1"/>
  <c r="V68" i="1" s="1"/>
  <c r="V69" i="1" s="1"/>
  <c r="V70" i="1" s="1"/>
  <c r="V71" i="1" s="1"/>
  <c r="V72" i="1" s="1"/>
  <c r="V73" i="1" s="1"/>
  <c r="V74" i="1" s="1"/>
  <c r="V75" i="1" s="1"/>
  <c r="U80" i="1"/>
  <c r="W118" i="1"/>
  <c r="W208" i="1"/>
  <c r="W148" i="1"/>
  <c r="W178" i="1"/>
  <c r="W88" i="1"/>
  <c r="L178" i="1"/>
  <c r="D5" i="1" l="1"/>
  <c r="E5" i="1" s="1"/>
  <c r="L148" i="1"/>
  <c r="L118" i="1"/>
  <c r="L88" i="1"/>
  <c r="X208" i="1"/>
  <c r="X148" i="1"/>
  <c r="X178" i="1"/>
  <c r="X118" i="1"/>
  <c r="X88" i="1"/>
</calcChain>
</file>

<file path=xl/sharedStrings.xml><?xml version="1.0" encoding="utf-8"?>
<sst xmlns="http://schemas.openxmlformats.org/spreadsheetml/2006/main" count="112" uniqueCount="76">
  <si>
    <t>年</t>
    <rPh sb="0" eb="1">
      <t>ネン</t>
    </rPh>
    <phoneticPr fontId="3"/>
  </si>
  <si>
    <t>「①最新年月割補正」 入力必須</t>
    <rPh sb="2" eb="4">
      <t>サイシン</t>
    </rPh>
    <rPh sb="4" eb="5">
      <t>ネン</t>
    </rPh>
    <rPh sb="5" eb="7">
      <t>ツキワ</t>
    </rPh>
    <rPh sb="7" eb="9">
      <t>ホセイ</t>
    </rPh>
    <rPh sb="11" eb="13">
      <t>ニュウリョク</t>
    </rPh>
    <rPh sb="13" eb="15">
      <t>ヒッス</t>
    </rPh>
    <phoneticPr fontId="3"/>
  </si>
  <si>
    <t>[t-CO2]</t>
    <phoneticPr fontId="3"/>
  </si>
  <si>
    <t>[百万t-CO2]</t>
    <rPh sb="1" eb="2">
      <t>ヒャク</t>
    </rPh>
    <rPh sb="2" eb="3">
      <t>マン</t>
    </rPh>
    <phoneticPr fontId="3"/>
  </si>
  <si>
    <t>memo：環境報告書での公表は、単位を百万t-CO2とし、少数以下を切り捨て</t>
    <rPh sb="5" eb="7">
      <t>カンキョウ</t>
    </rPh>
    <rPh sb="7" eb="10">
      <t>ホウコクショ</t>
    </rPh>
    <rPh sb="12" eb="14">
      <t>コウヒョウ</t>
    </rPh>
    <rPh sb="16" eb="18">
      <t>タンイ</t>
    </rPh>
    <rPh sb="19" eb="21">
      <t>ヒャクマン</t>
    </rPh>
    <rPh sb="29" eb="31">
      <t>ショウスウ</t>
    </rPh>
    <rPh sb="31" eb="33">
      <t>イカ</t>
    </rPh>
    <rPh sb="34" eb="35">
      <t>キ</t>
    </rPh>
    <rPh sb="36" eb="37">
      <t>ス</t>
    </rPh>
    <phoneticPr fontId="3"/>
  </si>
  <si>
    <t>[台]</t>
    <rPh sb="1" eb="2">
      <t>ダイ</t>
    </rPh>
    <phoneticPr fontId="3"/>
  </si>
  <si>
    <t>評価法・試算方法の改定による試算値の変化</t>
    <rPh sb="0" eb="3">
      <t>ヒョウカホウ</t>
    </rPh>
    <rPh sb="4" eb="6">
      <t>シサン</t>
    </rPh>
    <rPh sb="6" eb="8">
      <t>ホウホウ</t>
    </rPh>
    <rPh sb="9" eb="11">
      <t>カイテイ</t>
    </rPh>
    <rPh sb="14" eb="16">
      <t>シサン</t>
    </rPh>
    <rPh sb="16" eb="17">
      <t>チ</t>
    </rPh>
    <rPh sb="18" eb="20">
      <t>ヘンカ</t>
    </rPh>
    <phoneticPr fontId="3"/>
  </si>
  <si>
    <t>【削減効果総量】</t>
    <rPh sb="1" eb="3">
      <t>サクゲン</t>
    </rPh>
    <rPh sb="3" eb="5">
      <t>コウカ</t>
    </rPh>
    <rPh sb="5" eb="7">
      <t>ソウリョウ</t>
    </rPh>
    <phoneticPr fontId="3"/>
  </si>
  <si>
    <t>[百万t-CO2]</t>
    <rPh sb="1" eb="3">
      <t>ヒャクマン</t>
    </rPh>
    <phoneticPr fontId="3"/>
  </si>
  <si>
    <t>日本</t>
    <rPh sb="0" eb="2">
      <t>ニホン</t>
    </rPh>
    <phoneticPr fontId="3"/>
  </si>
  <si>
    <t>米国</t>
    <rPh sb="0" eb="2">
      <t>ベイコク</t>
    </rPh>
    <phoneticPr fontId="3"/>
  </si>
  <si>
    <t>欧州</t>
    <rPh sb="0" eb="1">
      <t>オウ</t>
    </rPh>
    <rPh sb="1" eb="2">
      <t>シュウ</t>
    </rPh>
    <phoneticPr fontId="3"/>
  </si>
  <si>
    <t>中国</t>
    <rPh sb="0" eb="2">
      <t>チュウゴク</t>
    </rPh>
    <phoneticPr fontId="3"/>
  </si>
  <si>
    <t>一般国</t>
    <rPh sb="0" eb="2">
      <t>イッパン</t>
    </rPh>
    <rPh sb="2" eb="3">
      <t>コク</t>
    </rPh>
    <phoneticPr fontId="3"/>
  </si>
  <si>
    <t>単年</t>
    <rPh sb="0" eb="2">
      <t>タンネン</t>
    </rPh>
    <phoneticPr fontId="3"/>
  </si>
  <si>
    <t>累計</t>
    <rPh sb="0" eb="2">
      <t>ルイケイ</t>
    </rPh>
    <phoneticPr fontId="3"/>
  </si>
  <si>
    <t>CO2抑制効果【従来】</t>
    <rPh sb="3" eb="5">
      <t>ヨクセイ</t>
    </rPh>
    <rPh sb="5" eb="7">
      <t>コウカ</t>
    </rPh>
    <rPh sb="8" eb="10">
      <t>ジュウライ</t>
    </rPh>
    <phoneticPr fontId="3"/>
  </si>
  <si>
    <t>CO2抑制効果【新】</t>
    <rPh sb="3" eb="5">
      <t>ヨクセイ</t>
    </rPh>
    <rPh sb="5" eb="7">
      <t>コウカ</t>
    </rPh>
    <rPh sb="8" eb="9">
      <t>シン</t>
    </rPh>
    <phoneticPr fontId="3"/>
  </si>
  <si>
    <t>乖離</t>
    <rPh sb="0" eb="2">
      <t>カイリ</t>
    </rPh>
    <phoneticPr fontId="3"/>
  </si>
  <si>
    <t>2015年12月(累計)</t>
    <rPh sb="4" eb="5">
      <t>ネン</t>
    </rPh>
    <rPh sb="7" eb="8">
      <t>ガツ</t>
    </rPh>
    <rPh sb="9" eb="11">
      <t>ルイケイ</t>
    </rPh>
    <phoneticPr fontId="3"/>
  </si>
  <si>
    <t>2016年12月(累計)</t>
    <rPh sb="4" eb="5">
      <t>ネン</t>
    </rPh>
    <rPh sb="7" eb="8">
      <t>ガツ</t>
    </rPh>
    <rPh sb="9" eb="11">
      <t>ルイケイ</t>
    </rPh>
    <phoneticPr fontId="3"/>
  </si>
  <si>
    <t>2017年12月(累計)</t>
    <rPh sb="4" eb="5">
      <t>ネン</t>
    </rPh>
    <rPh sb="7" eb="8">
      <t>ガツ</t>
    </rPh>
    <rPh sb="9" eb="11">
      <t>ルイケイ</t>
    </rPh>
    <phoneticPr fontId="3"/>
  </si>
  <si>
    <t>2018年12月(累計)</t>
    <rPh sb="4" eb="5">
      <t>ネン</t>
    </rPh>
    <rPh sb="7" eb="8">
      <t>ガツ</t>
    </rPh>
    <rPh sb="9" eb="11">
      <t>ルイケイ</t>
    </rPh>
    <phoneticPr fontId="3"/>
  </si>
  <si>
    <t>2019年12月(累計)</t>
    <rPh sb="4" eb="5">
      <t>ネン</t>
    </rPh>
    <rPh sb="7" eb="8">
      <t>ガツ</t>
    </rPh>
    <rPh sb="9" eb="11">
      <t>ルイケイ</t>
    </rPh>
    <phoneticPr fontId="3"/>
  </si>
  <si>
    <t>2020年12月(累計)</t>
    <rPh sb="4" eb="5">
      <t>ネン</t>
    </rPh>
    <rPh sb="7" eb="8">
      <t>ガツ</t>
    </rPh>
    <rPh sb="9" eb="11">
      <t>ルイケイ</t>
    </rPh>
    <phoneticPr fontId="3"/>
  </si>
  <si>
    <t>【プリウス】</t>
    <phoneticPr fontId="3"/>
  </si>
  <si>
    <t>[万t-CO2]</t>
    <rPh sb="1" eb="2">
      <t>マン</t>
    </rPh>
    <phoneticPr fontId="3"/>
  </si>
  <si>
    <t>2017年(単年)</t>
    <rPh sb="4" eb="5">
      <t>ネン</t>
    </rPh>
    <rPh sb="6" eb="8">
      <t>タンネン</t>
    </rPh>
    <phoneticPr fontId="3"/>
  </si>
  <si>
    <t>【レクサス】</t>
    <phoneticPr fontId="3"/>
  </si>
  <si>
    <t>2021年4月(累計)</t>
    <rPh sb="4" eb="5">
      <t>ネン</t>
    </rPh>
    <rPh sb="6" eb="7">
      <t>ガツ</t>
    </rPh>
    <rPh sb="8" eb="10">
      <t>ルイケイ</t>
    </rPh>
    <phoneticPr fontId="3"/>
  </si>
  <si>
    <t>【アクア】</t>
    <phoneticPr fontId="3"/>
  </si>
  <si>
    <t>2021年5月(累計)</t>
    <rPh sb="4" eb="5">
      <t>ネン</t>
    </rPh>
    <rPh sb="6" eb="7">
      <t>ガツ</t>
    </rPh>
    <rPh sb="8" eb="10">
      <t>ルイケイ</t>
    </rPh>
    <phoneticPr fontId="3"/>
  </si>
  <si>
    <t>合計</t>
    <rPh sb="0" eb="2">
      <t>ゴウケイ</t>
    </rPh>
    <phoneticPr fontId="3"/>
  </si>
  <si>
    <t>※注意：最新年に「月割補正」を掛ける事</t>
    <rPh sb="1" eb="3">
      <t>チュウイ</t>
    </rPh>
    <rPh sb="4" eb="6">
      <t>サイシン</t>
    </rPh>
    <rPh sb="6" eb="7">
      <t>ネン</t>
    </rPh>
    <rPh sb="9" eb="11">
      <t>ツキワ</t>
    </rPh>
    <rPh sb="11" eb="13">
      <t>ホセイ</t>
    </rPh>
    <rPh sb="15" eb="16">
      <t>カ</t>
    </rPh>
    <rPh sb="18" eb="19">
      <t>コト</t>
    </rPh>
    <phoneticPr fontId="3"/>
  </si>
  <si>
    <t>電動車によるCO2削減効果【パワトレ・燃料種別】</t>
    <rPh sb="0" eb="3">
      <t>デンドウシャ</t>
    </rPh>
    <rPh sb="9" eb="11">
      <t>サクゲン</t>
    </rPh>
    <rPh sb="11" eb="13">
      <t>コウカ</t>
    </rPh>
    <rPh sb="19" eb="21">
      <t>ネンリョウ</t>
    </rPh>
    <rPh sb="21" eb="22">
      <t>シュ</t>
    </rPh>
    <rPh sb="22" eb="23">
      <t>ベツ</t>
    </rPh>
    <phoneticPr fontId="3"/>
  </si>
  <si>
    <t>販売台数【パワトレ・燃料種別】</t>
    <rPh sb="0" eb="2">
      <t>ハンバイ</t>
    </rPh>
    <rPh sb="2" eb="4">
      <t>ダイスウ</t>
    </rPh>
    <phoneticPr fontId="3"/>
  </si>
  <si>
    <t>パワトレ・燃料種</t>
    <rPh sb="5" eb="7">
      <t>ネンリョウ</t>
    </rPh>
    <rPh sb="7" eb="8">
      <t>シュ</t>
    </rPh>
    <phoneticPr fontId="3"/>
  </si>
  <si>
    <t>削減割合</t>
    <rPh sb="0" eb="2">
      <t>サクゲン</t>
    </rPh>
    <rPh sb="2" eb="4">
      <t>ワリアイ</t>
    </rPh>
    <phoneticPr fontId="3"/>
  </si>
  <si>
    <t>台数割合</t>
    <rPh sb="0" eb="2">
      <t>ダイスウ</t>
    </rPh>
    <rPh sb="2" eb="4">
      <t>ワリアイ</t>
    </rPh>
    <phoneticPr fontId="3"/>
  </si>
  <si>
    <t>ガソリン HEV</t>
    <phoneticPr fontId="3"/>
  </si>
  <si>
    <t>ディーゼル HEV</t>
    <phoneticPr fontId="3"/>
  </si>
  <si>
    <t>LPG HEV</t>
    <phoneticPr fontId="3"/>
  </si>
  <si>
    <t>BEV</t>
    <phoneticPr fontId="3"/>
  </si>
  <si>
    <t>FCEV</t>
    <phoneticPr fontId="3"/>
  </si>
  <si>
    <t>(22年2月時点)</t>
    <phoneticPr fontId="3"/>
  </si>
  <si>
    <t>16年末</t>
    <rPh sb="2" eb="3">
      <t>ネン</t>
    </rPh>
    <rPh sb="3" eb="4">
      <t>マツ</t>
    </rPh>
    <phoneticPr fontId="3"/>
  </si>
  <si>
    <t>17年末</t>
    <rPh sb="2" eb="3">
      <t>ネン</t>
    </rPh>
    <rPh sb="3" eb="4">
      <t>マツ</t>
    </rPh>
    <phoneticPr fontId="3"/>
  </si>
  <si>
    <t>燃料抑制効果[kL]</t>
    <phoneticPr fontId="3"/>
  </si>
  <si>
    <t>日米欧中、一般国累計</t>
    <rPh sb="8" eb="10">
      <t>ルイケイ</t>
    </rPh>
    <phoneticPr fontId="3"/>
  </si>
  <si>
    <t>ガソリン</t>
    <phoneticPr fontId="3"/>
  </si>
  <si>
    <t>軽油</t>
    <rPh sb="0" eb="2">
      <t>ケイユ</t>
    </rPh>
    <phoneticPr fontId="3"/>
  </si>
  <si>
    <t>LPG</t>
    <phoneticPr fontId="3"/>
  </si>
  <si>
    <t>CO2 Emission Reduction Effects of Electrified Vehicles</t>
    <phoneticPr fontId="3"/>
  </si>
  <si>
    <t>calculation results</t>
    <phoneticPr fontId="3"/>
  </si>
  <si>
    <t>Year</t>
    <phoneticPr fontId="3"/>
  </si>
  <si>
    <t>Month</t>
    <phoneticPr fontId="3"/>
  </si>
  <si>
    <t xml:space="preserve">CO2 emission reduction </t>
    <phoneticPr fontId="3"/>
  </si>
  <si>
    <t>CO2 emission reductions by electrified vehicles [per destination]</t>
    <phoneticPr fontId="3"/>
  </si>
  <si>
    <t>Japan</t>
    <phoneticPr fontId="3"/>
  </si>
  <si>
    <t>US</t>
    <phoneticPr fontId="3"/>
  </si>
  <si>
    <t>Europe</t>
    <phoneticPr fontId="3"/>
  </si>
  <si>
    <t>China</t>
    <phoneticPr fontId="3"/>
  </si>
  <si>
    <t>Others</t>
    <phoneticPr fontId="3"/>
  </si>
  <si>
    <t>By year</t>
    <phoneticPr fontId="3"/>
  </si>
  <si>
    <t>Cumulative</t>
    <phoneticPr fontId="3"/>
  </si>
  <si>
    <t>per destination</t>
    <phoneticPr fontId="3"/>
  </si>
  <si>
    <t>Global</t>
    <phoneticPr fontId="3"/>
  </si>
  <si>
    <t>Sales result  [per destination]</t>
    <phoneticPr fontId="3"/>
  </si>
  <si>
    <t>[mil t-CO2]</t>
    <phoneticPr fontId="3"/>
  </si>
  <si>
    <t>sales</t>
    <phoneticPr fontId="3"/>
  </si>
  <si>
    <t>CO2</t>
    <phoneticPr fontId="3"/>
  </si>
  <si>
    <t>GLOBAL CO2 emission</t>
  </si>
  <si>
    <t>Toyota related CO2 emission reduciton</t>
  </si>
  <si>
    <t>-</t>
  </si>
  <si>
    <t>TOTAL</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</si>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</sst>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Red]\-#,##0.0"/>
    <numFmt numFmtId="165" formatCode="0_);[Red]\(0\)"/>
    <numFmt numFmtId="166" formatCode="0.0%"/>
    <numFmt numFmtId="168" formatCode="#,##0\ _F_t"/>
    <numFmt numFmtId="173" formatCode="0.0000000%"/>
  </numFmts>
  <fonts count="19">
    <font>
      <sz val="11"/>
      <name val="ＭＳ Ｐゴシック"/>
      <family val="3"/>
      <charset val="128"/>
    </font>
    <font>
      <sz val="11"/>
      <name val="ＭＳ Ｐゴシック"/>
      <family val="3"/>
      <charset val="128"/>
    </font>
    <font>
      <b/>
      <sz val="24"/>
      <name val="Meiryo UI"/>
      <family val="3"/>
      <charset val="128"/>
    </font>
    <font>
      <sz val="6"/>
      <name val="ＭＳ Ｐゴシック"/>
      <family val="3"/>
      <charset val="128"/>
    </font>
    <font>
      <sz val="11"/>
      <name val="Meiryo UI"/>
      <family val="3"/>
      <charset val="128"/>
    </font>
    <font>
      <sz val="20"/>
      <name val="Meiryo UI"/>
      <family val="3"/>
      <charset val="128"/>
    </font>
    <font>
      <sz val="14"/>
      <name val="Meiryo UI"/>
      <family val="3"/>
      <charset val="128"/>
    </font>
    <font>
      <b/>
      <sz val="14"/>
      <name val="Meiryo UI"/>
      <family val="3"/>
      <charset val="128"/>
    </font>
    <font>
      <b/>
      <sz val="14"/>
      <color rgb="FF0000FF"/>
      <name val="Meiryo UI"/>
      <family val="3"/>
      <charset val="128"/>
    </font>
    <font>
      <b/>
      <sz val="16"/>
      <color rgb="FFFF0000"/>
      <name val="Meiryo UI"/>
      <family val="3"/>
      <charset val="128"/>
    </font>
    <font>
      <b/>
      <sz val="11"/>
      <name val="Meiryo UI"/>
      <family val="3"/>
      <charset val="128"/>
    </font>
    <font>
      <sz val="10"/>
      <name val="Meiryo UI"/>
      <family val="3"/>
      <charset val="128"/>
    </font>
    <font>
      <b/>
      <sz val="11"/>
      <color rgb="FFFF0000"/>
      <name val="Meiryo UI"/>
      <family val="3"/>
      <charset val="128"/>
    </font>
    <font>
      <b/>
      <sz val="20"/>
      <name val="Meiryo UI"/>
      <family val="3"/>
      <charset val="128"/>
    </font>
    <font>
      <sz val="11"/>
      <color theme="1"/>
      <name val="Meiryo UI"/>
      <family val="3"/>
      <charset val="128"/>
    </font>
    <font>
      <b/>
      <sz val="11"/>
      <color rgb="FF0000FF"/>
      <name val="Meiryo UI"/>
      <family val="3"/>
      <charset val="128"/>
    </font>
    <font>
      <sz val="12"/>
      <color rgb="FF1D1C1D"/>
      <name val="Arial"/>
      <family val="2"/>
    </font>
    <font>
      <sz val="10"/>
      <name val="Calibri"/>
      <family val="2"/>
      <charset val="238"/>
      <scheme val="minor"/>
    </font>
    <font>
      <b/>
      <sz val="10"/>
      <name val="Calibri"/>
      <family val="2"/>
      <charset val="238"/>
      <scheme val="minor"/>
    </font>
  </fonts>
  <fills count="4">
    <fill>
      <patternFill patternType="none"/>
    </fill>
    <fill>
      <patternFill patternType="gray125"/>
    </fill>
    <fill>
      <patternFill patternType="solid">
        <fgColor rgb="FFFFFF00"/>
        <bgColor indexed="64"/>
      </patternFill>
    </fill>
    <fill>
      <patternFill patternType="solid">
        <fgColor rgb="FFFF99FF"/>
        <bgColor indexed="64"/>
      </patternFill>
    </fill>
  </fills>
  <borders count="68">
    <border>
      <left/>
      <right/>
      <top/>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diagonal/>
    </border>
    <border>
      <left style="thin">
        <color indexed="64"/>
      </left>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style="medium">
        <color indexed="64"/>
      </bottom>
      <diagonal/>
    </border>
    <border>
      <left style="thin">
        <color indexed="64"/>
      </left>
      <right style="hair">
        <color indexed="64"/>
      </right>
      <top/>
      <bottom/>
      <diagonal/>
    </border>
    <border>
      <left/>
      <right style="hair">
        <color indexed="64"/>
      </right>
      <top/>
      <bottom/>
      <diagonal/>
    </border>
    <border>
      <left style="medium">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s>
  <cellStyleXfs count="5">
    <xf numFmtId="0" fontId="0" fillId="0" borderId="0"/>
    <xf numFmtId="38" fontId="1" fillId="0" borderId="0" applyFont="0" applyFill="0" applyBorder="0" applyAlignment="0" applyProtection="0"/>
    <xf numFmtId="9" fontId="1" fillId="0" borderId="0" applyFont="0" applyFill="0" applyBorder="0" applyAlignment="0" applyProtection="0">
      <alignment vertical="center"/>
    </xf>
    <xf numFmtId="0" fontId="1" fillId="0" borderId="0"/>
    <xf numFmtId="38" fontId="1" fillId="0" borderId="0" applyFont="0" applyFill="0" applyBorder="0" applyAlignment="0" applyProtection="0"/>
  </cellStyleXfs>
  <cellXfs count="176">
    <xf numFmtId="0" fontId="0" fillId="0" borderId="0" xfId="0"/>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6" fillId="0" borderId="1" xfId="0" applyFont="1" applyBorder="1" applyAlignment="1">
      <alignment horizontal="center" vertical="center"/>
    </xf>
    <xf numFmtId="0" fontId="6" fillId="0" borderId="2"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38" fontId="7" fillId="3" borderId="1" xfId="1" applyFont="1" applyFill="1" applyBorder="1" applyAlignment="1">
      <alignment horizontal="center" vertical="center"/>
    </xf>
    <xf numFmtId="164" fontId="7" fillId="3" borderId="4" xfId="1" applyNumberFormat="1" applyFont="1" applyFill="1" applyBorder="1" applyAlignment="1">
      <alignment horizontal="center" vertical="center"/>
    </xf>
    <xf numFmtId="0" fontId="6" fillId="3" borderId="1" xfId="0" applyFont="1" applyFill="1" applyBorder="1" applyAlignment="1">
      <alignment horizontal="center" vertical="center"/>
    </xf>
    <xf numFmtId="0" fontId="6" fillId="3" borderId="6" xfId="0" applyFont="1" applyFill="1" applyBorder="1" applyAlignment="1">
      <alignment horizontal="center" vertical="center"/>
    </xf>
    <xf numFmtId="0" fontId="6" fillId="0" borderId="0" xfId="0" applyFont="1" applyAlignment="1">
      <alignment vertical="center"/>
    </xf>
    <xf numFmtId="0" fontId="4" fillId="0" borderId="0" xfId="3" applyFont="1" applyAlignment="1">
      <alignment vertical="center"/>
    </xf>
    <xf numFmtId="0" fontId="4" fillId="0" borderId="7" xfId="3" applyFont="1" applyBorder="1" applyAlignment="1">
      <alignment vertical="center"/>
    </xf>
    <xf numFmtId="0" fontId="4" fillId="0" borderId="8" xfId="3" applyFont="1" applyBorder="1" applyAlignment="1">
      <alignment vertical="center"/>
    </xf>
    <xf numFmtId="0" fontId="4" fillId="0" borderId="9" xfId="3" applyFont="1" applyBorder="1" applyAlignment="1">
      <alignment vertical="center"/>
    </xf>
    <xf numFmtId="0" fontId="4" fillId="0" borderId="10" xfId="3" applyFont="1" applyBorder="1" applyAlignment="1">
      <alignment vertical="center"/>
    </xf>
    <xf numFmtId="0" fontId="4" fillId="0" borderId="0" xfId="3" applyFont="1" applyBorder="1" applyAlignment="1">
      <alignment vertical="center"/>
    </xf>
    <xf numFmtId="0" fontId="4" fillId="0" borderId="11" xfId="3" applyFont="1" applyBorder="1" applyAlignment="1">
      <alignment vertical="center"/>
    </xf>
    <xf numFmtId="0" fontId="4" fillId="0" borderId="10" xfId="3" applyFont="1" applyBorder="1" applyAlignment="1">
      <alignment horizontal="center" vertical="center"/>
    </xf>
    <xf numFmtId="38" fontId="4" fillId="0" borderId="0" xfId="4" applyFont="1" applyBorder="1" applyAlignment="1">
      <alignment vertical="center"/>
    </xf>
    <xf numFmtId="0" fontId="4" fillId="0" borderId="0" xfId="3" applyFont="1" applyBorder="1" applyAlignment="1">
      <alignment horizontal="center" vertical="center"/>
    </xf>
    <xf numFmtId="0" fontId="4" fillId="0" borderId="12" xfId="3" applyFont="1" applyBorder="1" applyAlignment="1">
      <alignment vertical="center"/>
    </xf>
    <xf numFmtId="0" fontId="4" fillId="0" borderId="13" xfId="3" applyFont="1" applyBorder="1" applyAlignment="1">
      <alignment vertical="center"/>
    </xf>
    <xf numFmtId="0" fontId="4" fillId="0" borderId="14" xfId="3" applyFont="1" applyBorder="1" applyAlignment="1">
      <alignment vertical="center"/>
    </xf>
    <xf numFmtId="0" fontId="5" fillId="0" borderId="0" xfId="0" applyFont="1" applyAlignment="1">
      <alignment vertical="center"/>
    </xf>
    <xf numFmtId="0" fontId="9" fillId="0" borderId="0" xfId="0" applyFont="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10" fillId="0" borderId="0" xfId="0" applyFont="1" applyAlignment="1">
      <alignment vertical="center"/>
    </xf>
    <xf numFmtId="0" fontId="6" fillId="0" borderId="18" xfId="0" applyFont="1" applyFill="1" applyBorder="1" applyAlignment="1">
      <alignment horizontal="center" vertical="center"/>
    </xf>
    <xf numFmtId="0" fontId="6" fillId="0" borderId="19" xfId="0" applyFont="1" applyBorder="1" applyAlignment="1">
      <alignment horizontal="center" vertical="center"/>
    </xf>
    <xf numFmtId="0" fontId="6" fillId="0" borderId="1"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5" xfId="0" applyFont="1" applyFill="1" applyBorder="1" applyAlignment="1">
      <alignment horizontal="center" vertical="center"/>
    </xf>
    <xf numFmtId="0" fontId="4" fillId="0" borderId="22" xfId="0" applyFont="1" applyBorder="1" applyAlignment="1">
      <alignment horizontal="center" vertical="center"/>
    </xf>
    <xf numFmtId="0" fontId="4" fillId="0" borderId="1" xfId="0" applyFont="1" applyBorder="1" applyAlignment="1">
      <alignment horizontal="center" vertical="center"/>
    </xf>
    <xf numFmtId="0" fontId="4" fillId="0" borderId="21" xfId="0" applyFont="1" applyBorder="1" applyAlignment="1">
      <alignment horizontal="center" vertical="center"/>
    </xf>
    <xf numFmtId="165" fontId="4" fillId="0" borderId="23" xfId="0" applyNumberFormat="1" applyFont="1" applyFill="1" applyBorder="1" applyAlignment="1">
      <alignment horizontal="center" vertical="center"/>
    </xf>
    <xf numFmtId="38" fontId="4" fillId="0" borderId="23" xfId="1" applyFont="1" applyFill="1" applyBorder="1" applyAlignment="1">
      <alignment vertical="center"/>
    </xf>
    <xf numFmtId="38" fontId="4" fillId="0" borderId="24" xfId="1" applyFont="1" applyFill="1" applyBorder="1" applyAlignment="1">
      <alignment vertical="center"/>
    </xf>
    <xf numFmtId="38" fontId="4" fillId="0" borderId="25" xfId="1" applyFont="1" applyFill="1" applyBorder="1" applyAlignment="1">
      <alignment vertical="center"/>
    </xf>
    <xf numFmtId="38" fontId="4" fillId="0" borderId="26" xfId="1" applyFont="1" applyFill="1" applyBorder="1" applyAlignment="1">
      <alignment vertical="center"/>
    </xf>
    <xf numFmtId="38" fontId="4" fillId="0" borderId="27" xfId="1" applyFont="1" applyFill="1" applyBorder="1" applyAlignment="1">
      <alignment horizontal="right" vertical="center"/>
    </xf>
    <xf numFmtId="38" fontId="4" fillId="0" borderId="28" xfId="1" applyFont="1" applyFill="1" applyBorder="1" applyAlignment="1">
      <alignment vertical="center"/>
    </xf>
    <xf numFmtId="38" fontId="4" fillId="0" borderId="29" xfId="1" applyFont="1" applyFill="1" applyBorder="1" applyAlignment="1">
      <alignment vertical="center"/>
    </xf>
    <xf numFmtId="38" fontId="4" fillId="0" borderId="27" xfId="1" applyFont="1" applyFill="1" applyBorder="1" applyAlignment="1">
      <alignment vertical="center"/>
    </xf>
    <xf numFmtId="14" fontId="11" fillId="0" borderId="30" xfId="0" applyNumberFormat="1" applyFont="1" applyBorder="1" applyAlignment="1">
      <alignment horizontal="center" vertical="center"/>
    </xf>
    <xf numFmtId="0" fontId="4" fillId="0" borderId="30" xfId="0" applyFont="1" applyBorder="1" applyAlignment="1">
      <alignment vertical="center"/>
    </xf>
    <xf numFmtId="0" fontId="4" fillId="0" borderId="31" xfId="0" applyFont="1" applyBorder="1" applyAlignment="1">
      <alignment vertical="center"/>
    </xf>
    <xf numFmtId="9" fontId="12" fillId="0" borderId="27" xfId="2" applyFont="1" applyBorder="1" applyAlignment="1">
      <alignment vertical="center"/>
    </xf>
    <xf numFmtId="165" fontId="4" fillId="0" borderId="31" xfId="0" applyNumberFormat="1" applyFont="1" applyFill="1" applyBorder="1" applyAlignment="1">
      <alignment horizontal="center" vertical="center"/>
    </xf>
    <xf numFmtId="38" fontId="4" fillId="0" borderId="31" xfId="1" applyFont="1" applyFill="1" applyBorder="1" applyAlignment="1">
      <alignment vertical="center"/>
    </xf>
    <xf numFmtId="38" fontId="4" fillId="0" borderId="33" xfId="1" applyFont="1" applyFill="1" applyBorder="1" applyAlignment="1">
      <alignment horizontal="right" vertical="center"/>
    </xf>
    <xf numFmtId="38" fontId="4" fillId="0" borderId="34" xfId="1" applyFont="1" applyFill="1" applyBorder="1" applyAlignment="1">
      <alignment vertical="center"/>
    </xf>
    <xf numFmtId="9" fontId="12" fillId="0" borderId="33" xfId="2" applyFont="1" applyBorder="1" applyAlignment="1">
      <alignment vertical="center"/>
    </xf>
    <xf numFmtId="14" fontId="11" fillId="0" borderId="35" xfId="0" applyNumberFormat="1" applyFont="1" applyBorder="1" applyAlignment="1">
      <alignment horizontal="center" vertical="center"/>
    </xf>
    <xf numFmtId="0" fontId="4" fillId="0" borderId="19" xfId="0" applyFont="1" applyBorder="1" applyAlignment="1">
      <alignment vertical="center"/>
    </xf>
    <xf numFmtId="0" fontId="4" fillId="0" borderId="18" xfId="0" applyFont="1" applyBorder="1" applyAlignment="1">
      <alignment vertical="center"/>
    </xf>
    <xf numFmtId="9" fontId="12" fillId="0" borderId="36" xfId="2" applyFont="1" applyBorder="1" applyAlignment="1">
      <alignment vertical="center"/>
    </xf>
    <xf numFmtId="14" fontId="4" fillId="0" borderId="35" xfId="0" applyNumberFormat="1" applyFont="1" applyBorder="1" applyAlignment="1">
      <alignment horizontal="center" vertical="center"/>
    </xf>
    <xf numFmtId="0" fontId="4" fillId="0" borderId="35" xfId="0" applyFont="1" applyBorder="1" applyAlignment="1">
      <alignment vertical="center"/>
    </xf>
    <xf numFmtId="9" fontId="12" fillId="0" borderId="22" xfId="2" applyFont="1" applyBorder="1" applyAlignment="1">
      <alignment vertical="center"/>
    </xf>
    <xf numFmtId="38" fontId="4" fillId="0" borderId="0" xfId="0" applyNumberFormat="1" applyFont="1" applyAlignment="1">
      <alignment horizontal="right" vertical="center"/>
    </xf>
    <xf numFmtId="38" fontId="4" fillId="0" borderId="37" xfId="1" applyFont="1" applyFill="1" applyBorder="1" applyAlignment="1">
      <alignment vertical="center"/>
    </xf>
    <xf numFmtId="38" fontId="4" fillId="0" borderId="38" xfId="1" applyFont="1" applyFill="1" applyBorder="1" applyAlignment="1">
      <alignment vertical="center"/>
    </xf>
    <xf numFmtId="38" fontId="4" fillId="0" borderId="33" xfId="1" applyFont="1" applyFill="1" applyBorder="1" applyAlignment="1">
      <alignment vertical="center"/>
    </xf>
    <xf numFmtId="38" fontId="4" fillId="0" borderId="39" xfId="1" applyFont="1" applyFill="1" applyBorder="1" applyAlignment="1">
      <alignment vertical="center"/>
    </xf>
    <xf numFmtId="38" fontId="4" fillId="0" borderId="40" xfId="1" applyFont="1" applyFill="1" applyBorder="1" applyAlignment="1">
      <alignment horizontal="right" vertical="center"/>
    </xf>
    <xf numFmtId="165" fontId="4" fillId="0" borderId="18" xfId="0" applyNumberFormat="1" applyFont="1" applyFill="1" applyBorder="1" applyAlignment="1">
      <alignment horizontal="center" vertical="center"/>
    </xf>
    <xf numFmtId="38" fontId="4" fillId="0" borderId="41" xfId="1" applyFont="1" applyFill="1" applyBorder="1" applyAlignment="1">
      <alignment vertical="center"/>
    </xf>
    <xf numFmtId="38" fontId="4" fillId="0" borderId="42" xfId="1" applyFont="1" applyFill="1" applyBorder="1" applyAlignment="1">
      <alignment vertical="center"/>
    </xf>
    <xf numFmtId="38" fontId="4" fillId="0" borderId="43" xfId="1" applyFont="1" applyFill="1" applyBorder="1" applyAlignment="1">
      <alignment vertical="center"/>
    </xf>
    <xf numFmtId="38" fontId="4" fillId="0" borderId="40" xfId="1" applyFont="1" applyFill="1" applyBorder="1" applyAlignment="1">
      <alignment vertical="center"/>
    </xf>
    <xf numFmtId="38" fontId="4" fillId="0" borderId="0" xfId="1" applyFont="1" applyFill="1" applyBorder="1" applyAlignment="1">
      <alignment vertical="center"/>
    </xf>
    <xf numFmtId="38" fontId="4" fillId="0" borderId="44" xfId="1" applyFont="1" applyFill="1" applyBorder="1" applyAlignment="1">
      <alignment horizontal="right" vertical="center"/>
    </xf>
    <xf numFmtId="38" fontId="4" fillId="0" borderId="45" xfId="1" applyFont="1" applyFill="1" applyBorder="1" applyAlignment="1">
      <alignment vertical="center"/>
    </xf>
    <xf numFmtId="38" fontId="4" fillId="0" borderId="46" xfId="1" applyFont="1" applyFill="1" applyBorder="1" applyAlignment="1">
      <alignment vertical="center"/>
    </xf>
    <xf numFmtId="38" fontId="7" fillId="3" borderId="47" xfId="1" applyFont="1" applyFill="1" applyBorder="1" applyAlignment="1">
      <alignment vertical="center"/>
    </xf>
    <xf numFmtId="38" fontId="7" fillId="3" borderId="48" xfId="1" applyFont="1" applyFill="1" applyBorder="1" applyAlignment="1">
      <alignment vertical="center"/>
    </xf>
    <xf numFmtId="38" fontId="7" fillId="3" borderId="49" xfId="1" applyFont="1" applyFill="1" applyBorder="1" applyAlignment="1">
      <alignment vertical="center"/>
    </xf>
    <xf numFmtId="38" fontId="7" fillId="3" borderId="52" xfId="1" applyFont="1" applyFill="1" applyBorder="1" applyAlignment="1">
      <alignment vertical="center"/>
    </xf>
    <xf numFmtId="38" fontId="7" fillId="3" borderId="53" xfId="1" applyFont="1" applyFill="1" applyBorder="1" applyAlignment="1">
      <alignment vertical="center"/>
    </xf>
    <xf numFmtId="38" fontId="7" fillId="3" borderId="54" xfId="1" applyFont="1" applyFill="1" applyBorder="1" applyAlignment="1">
      <alignment vertical="center"/>
    </xf>
    <xf numFmtId="0" fontId="4" fillId="0" borderId="55" xfId="0" applyFont="1" applyFill="1" applyBorder="1" applyAlignment="1">
      <alignment horizontal="center" vertical="center"/>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Border="1" applyAlignment="1">
      <alignment vertical="center"/>
    </xf>
    <xf numFmtId="38" fontId="4" fillId="0" borderId="0" xfId="0" applyNumberFormat="1" applyFont="1" applyBorder="1" applyAlignment="1">
      <alignment horizontal="center" vertical="center"/>
    </xf>
    <xf numFmtId="38" fontId="4" fillId="0" borderId="0" xfId="1" applyFont="1" applyFill="1" applyBorder="1" applyAlignment="1">
      <alignment horizontal="center" vertical="center"/>
    </xf>
    <xf numFmtId="0" fontId="4" fillId="0" borderId="13" xfId="0" applyFont="1" applyBorder="1" applyAlignment="1">
      <alignment vertical="center"/>
    </xf>
    <xf numFmtId="0" fontId="4" fillId="0" borderId="13" xfId="0" applyFont="1" applyFill="1" applyBorder="1" applyAlignment="1">
      <alignment horizontal="center" vertical="center"/>
    </xf>
    <xf numFmtId="0" fontId="4" fillId="0" borderId="13" xfId="0" applyFont="1" applyBorder="1" applyAlignment="1">
      <alignment horizontal="center" vertical="center"/>
    </xf>
    <xf numFmtId="38" fontId="4" fillId="0" borderId="13" xfId="0" applyNumberFormat="1" applyFont="1" applyBorder="1" applyAlignment="1">
      <alignment horizontal="center" vertical="center"/>
    </xf>
    <xf numFmtId="0" fontId="8" fillId="0" borderId="0" xfId="0" applyFont="1" applyAlignment="1">
      <alignment vertical="center"/>
    </xf>
    <xf numFmtId="0" fontId="13" fillId="0" borderId="0" xfId="0" applyFont="1" applyAlignment="1">
      <alignment vertical="center"/>
    </xf>
    <xf numFmtId="0" fontId="4" fillId="0" borderId="0" xfId="0" applyFont="1" applyFill="1" applyBorder="1" applyAlignment="1">
      <alignment horizontal="right" vertical="center"/>
    </xf>
    <xf numFmtId="38" fontId="4" fillId="0" borderId="0" xfId="0" applyNumberFormat="1" applyFont="1" applyFill="1" applyBorder="1" applyAlignment="1">
      <alignment horizontal="center" vertical="center"/>
    </xf>
    <xf numFmtId="0" fontId="4" fillId="0" borderId="22" xfId="0" applyFont="1" applyFill="1" applyBorder="1" applyAlignment="1">
      <alignment horizontal="center" vertical="center"/>
    </xf>
    <xf numFmtId="0" fontId="4" fillId="0" borderId="56" xfId="0" applyFont="1" applyBorder="1" applyAlignment="1">
      <alignment horizontal="center" vertical="center"/>
    </xf>
    <xf numFmtId="0" fontId="4" fillId="0" borderId="20"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Fill="1" applyBorder="1" applyAlignment="1">
      <alignment horizontal="center" vertical="center"/>
    </xf>
    <xf numFmtId="0" fontId="4" fillId="0" borderId="21" xfId="0" applyFont="1" applyFill="1" applyBorder="1" applyAlignment="1">
      <alignment horizontal="center" vertical="center"/>
    </xf>
    <xf numFmtId="38" fontId="4" fillId="0" borderId="57" xfId="1" applyFont="1" applyFill="1" applyBorder="1" applyAlignment="1">
      <alignment vertical="center"/>
    </xf>
    <xf numFmtId="166" fontId="4" fillId="0" borderId="23" xfId="2" applyNumberFormat="1" applyFont="1" applyFill="1" applyBorder="1" applyAlignment="1">
      <alignment vertical="center"/>
    </xf>
    <xf numFmtId="0" fontId="4" fillId="0" borderId="0" xfId="0" applyFont="1" applyFill="1" applyAlignment="1">
      <alignment vertical="center"/>
    </xf>
    <xf numFmtId="38" fontId="14" fillId="0" borderId="34" xfId="1" applyFont="1" applyFill="1" applyBorder="1" applyAlignment="1">
      <alignment vertical="center"/>
    </xf>
    <xf numFmtId="38" fontId="14" fillId="0" borderId="24" xfId="1" applyFont="1" applyFill="1" applyBorder="1" applyAlignment="1">
      <alignment vertical="center"/>
    </xf>
    <xf numFmtId="38" fontId="14" fillId="0" borderId="57" xfId="1" applyFont="1" applyFill="1" applyBorder="1" applyAlignment="1">
      <alignment vertical="center"/>
    </xf>
    <xf numFmtId="38" fontId="14" fillId="0" borderId="25" xfId="1" applyFont="1" applyFill="1" applyBorder="1" applyAlignment="1">
      <alignment vertical="center"/>
    </xf>
    <xf numFmtId="38" fontId="15" fillId="0" borderId="34" xfId="1" applyFont="1" applyFill="1" applyBorder="1" applyAlignment="1">
      <alignment vertical="center"/>
    </xf>
    <xf numFmtId="38" fontId="15" fillId="0" borderId="24" xfId="1" applyFont="1" applyFill="1" applyBorder="1" applyAlignment="1">
      <alignment vertical="center"/>
    </xf>
    <xf numFmtId="38" fontId="15" fillId="0" borderId="57" xfId="1" applyFont="1" applyFill="1" applyBorder="1" applyAlignment="1">
      <alignment vertical="center"/>
    </xf>
    <xf numFmtId="38" fontId="15" fillId="0" borderId="25" xfId="1" applyFont="1" applyFill="1" applyBorder="1" applyAlignment="1">
      <alignment vertical="center"/>
    </xf>
    <xf numFmtId="165" fontId="4" fillId="0" borderId="58" xfId="0" applyNumberFormat="1" applyFont="1" applyFill="1" applyBorder="1" applyAlignment="1">
      <alignment horizontal="center" vertical="center"/>
    </xf>
    <xf numFmtId="38" fontId="4" fillId="0" borderId="59" xfId="1" applyFont="1" applyFill="1" applyBorder="1" applyAlignment="1">
      <alignment vertical="center"/>
    </xf>
    <xf numFmtId="38" fontId="4" fillId="0" borderId="60" xfId="1" applyFont="1" applyFill="1" applyBorder="1" applyAlignment="1">
      <alignment vertical="center"/>
    </xf>
    <xf numFmtId="38" fontId="4" fillId="0" borderId="61" xfId="1" applyFont="1" applyFill="1" applyBorder="1" applyAlignment="1">
      <alignment vertical="center"/>
    </xf>
    <xf numFmtId="38" fontId="4" fillId="0" borderId="36" xfId="1" applyFont="1" applyFill="1" applyBorder="1" applyAlignment="1">
      <alignment vertical="center"/>
    </xf>
    <xf numFmtId="38" fontId="4" fillId="0" borderId="58" xfId="1" applyFont="1" applyFill="1" applyBorder="1" applyAlignment="1">
      <alignment vertical="center"/>
    </xf>
    <xf numFmtId="38" fontId="4" fillId="0" borderId="36" xfId="1" applyFont="1" applyFill="1" applyBorder="1" applyAlignment="1">
      <alignment horizontal="right" vertical="center"/>
    </xf>
    <xf numFmtId="38" fontId="4" fillId="0" borderId="18" xfId="1" applyFont="1" applyFill="1" applyBorder="1" applyAlignment="1">
      <alignment vertical="center"/>
    </xf>
    <xf numFmtId="165" fontId="4" fillId="0" borderId="62" xfId="0" applyNumberFormat="1" applyFont="1" applyFill="1" applyBorder="1" applyAlignment="1">
      <alignment horizontal="center" vertical="center"/>
    </xf>
    <xf numFmtId="38" fontId="4" fillId="0" borderId="63" xfId="1" applyFont="1" applyFill="1" applyBorder="1" applyAlignment="1">
      <alignment vertical="center"/>
    </xf>
    <xf numFmtId="38" fontId="4" fillId="0" borderId="25" xfId="1" applyFont="1" applyFill="1" applyBorder="1" applyAlignment="1">
      <alignment horizontal="right" vertical="center"/>
    </xf>
    <xf numFmtId="166" fontId="4" fillId="0" borderId="31" xfId="2" applyNumberFormat="1" applyFont="1" applyFill="1" applyBorder="1" applyAlignment="1">
      <alignment vertical="center"/>
    </xf>
    <xf numFmtId="165" fontId="4" fillId="0" borderId="30" xfId="0" applyNumberFormat="1" applyFont="1" applyFill="1" applyBorder="1" applyAlignment="1">
      <alignment horizontal="center" vertical="center"/>
    </xf>
    <xf numFmtId="38" fontId="15" fillId="0" borderId="39" xfId="1" applyFont="1" applyFill="1" applyBorder="1" applyAlignment="1">
      <alignment vertical="center"/>
    </xf>
    <xf numFmtId="165" fontId="4" fillId="0" borderId="19" xfId="0" applyNumberFormat="1" applyFont="1" applyFill="1" applyBorder="1" applyAlignment="1">
      <alignment horizontal="center" vertical="center"/>
    </xf>
    <xf numFmtId="38" fontId="4" fillId="0" borderId="64" xfId="1" applyFont="1" applyFill="1" applyBorder="1" applyAlignment="1">
      <alignment vertical="center"/>
    </xf>
    <xf numFmtId="38" fontId="4" fillId="0" borderId="65" xfId="1" applyFont="1" applyFill="1" applyBorder="1" applyAlignment="1">
      <alignment vertical="center"/>
    </xf>
    <xf numFmtId="38" fontId="4" fillId="0" borderId="66" xfId="1" applyFont="1" applyFill="1" applyBorder="1" applyAlignment="1">
      <alignment vertical="center"/>
    </xf>
    <xf numFmtId="0" fontId="4" fillId="0" borderId="0" xfId="0" applyFont="1" applyFill="1" applyAlignment="1">
      <alignment horizontal="right" vertical="center"/>
    </xf>
    <xf numFmtId="38" fontId="4" fillId="0" borderId="66" xfId="1" applyFont="1" applyFill="1" applyBorder="1" applyAlignment="1">
      <alignment horizontal="right" vertical="center"/>
    </xf>
    <xf numFmtId="38" fontId="4" fillId="0" borderId="0" xfId="0" applyNumberFormat="1" applyFont="1" applyFill="1" applyAlignment="1">
      <alignment vertical="center"/>
    </xf>
    <xf numFmtId="0" fontId="4" fillId="0" borderId="16" xfId="0" applyFont="1" applyFill="1" applyBorder="1" applyAlignment="1">
      <alignment vertical="center"/>
    </xf>
    <xf numFmtId="0" fontId="4" fillId="0" borderId="0" xfId="0" applyFont="1" applyFill="1" applyAlignment="1">
      <alignment horizontal="center" vertical="center"/>
    </xf>
    <xf numFmtId="0" fontId="4" fillId="0" borderId="67" xfId="0" applyFont="1" applyBorder="1" applyAlignment="1">
      <alignment vertical="center"/>
    </xf>
    <xf numFmtId="38" fontId="4" fillId="0" borderId="67" xfId="0" applyNumberFormat="1" applyFont="1" applyBorder="1" applyAlignment="1">
      <alignment vertical="center"/>
    </xf>
    <xf numFmtId="38" fontId="4" fillId="0" borderId="0" xfId="0" applyNumberFormat="1" applyFont="1" applyAlignment="1">
      <alignment vertical="center"/>
    </xf>
    <xf numFmtId="0" fontId="4" fillId="0" borderId="22" xfId="0" applyFont="1" applyBorder="1" applyAlignment="1">
      <alignment vertical="center"/>
    </xf>
    <xf numFmtId="38" fontId="4" fillId="0" borderId="22" xfId="0" applyNumberFormat="1" applyFont="1" applyBorder="1" applyAlignment="1">
      <alignment vertical="center"/>
    </xf>
    <xf numFmtId="0" fontId="16" fillId="0" borderId="0" xfId="0" applyFont="1"/>
    <xf numFmtId="0" fontId="6"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19" xfId="0" applyFont="1" applyFill="1" applyBorder="1" applyAlignment="1">
      <alignment horizontal="center" vertical="center"/>
    </xf>
    <xf numFmtId="166" fontId="4" fillId="0" borderId="22" xfId="2"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7"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5" xfId="0" applyFont="1" applyFill="1" applyBorder="1"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17" xfId="0" applyFont="1" applyBorder="1" applyAlignment="1">
      <alignment horizontal="center" vertical="center"/>
    </xf>
    <xf numFmtId="38" fontId="7" fillId="3" borderId="50" xfId="1" applyFont="1" applyFill="1" applyBorder="1" applyAlignment="1">
      <alignment horizontal="center" vertical="center"/>
    </xf>
    <xf numFmtId="38" fontId="7" fillId="3" borderId="51" xfId="1" applyFont="1" applyFill="1" applyBorder="1" applyAlignment="1">
      <alignment horizontal="center" vertical="center"/>
    </xf>
    <xf numFmtId="0" fontId="17" fillId="0" borderId="0" xfId="0" applyFont="1"/>
    <xf numFmtId="0" fontId="17" fillId="0" borderId="0" xfId="0" applyFont="1" applyAlignment="1">
      <alignment horizontal="center" vertical="center"/>
    </xf>
    <xf numFmtId="0" fontId="17" fillId="0" borderId="0" xfId="0" applyFont="1" applyAlignment="1">
      <alignment horizontal="center" vertical="center" wrapText="1"/>
    </xf>
    <xf numFmtId="165" fontId="17" fillId="0" borderId="23" xfId="0" applyNumberFormat="1" applyFont="1" applyFill="1" applyBorder="1" applyAlignment="1">
      <alignment horizontal="center" vertical="center"/>
    </xf>
    <xf numFmtId="168" fontId="17" fillId="0" borderId="0" xfId="0" applyNumberFormat="1" applyFont="1"/>
    <xf numFmtId="38" fontId="17" fillId="0" borderId="0" xfId="0" applyNumberFormat="1" applyFont="1"/>
    <xf numFmtId="165" fontId="17" fillId="0" borderId="31" xfId="0" applyNumberFormat="1" applyFont="1" applyFill="1" applyBorder="1" applyAlignment="1">
      <alignment horizontal="center" vertical="center"/>
    </xf>
    <xf numFmtId="168" fontId="17" fillId="0" borderId="0" xfId="0" applyNumberFormat="1" applyFont="1" applyAlignment="1">
      <alignment horizontal="center"/>
    </xf>
    <xf numFmtId="0" fontId="0" fillId="0" borderId="0" xfId="0" applyAlignment="1">
      <alignment horizontal="center"/>
    </xf>
    <xf numFmtId="0" fontId="18" fillId="0" borderId="0" xfId="0" applyFont="1" applyAlignment="1">
      <alignment horizontal="center" vertical="center"/>
    </xf>
    <xf numFmtId="168" fontId="18" fillId="0" borderId="0" xfId="0" applyNumberFormat="1" applyFont="1" applyAlignment="1">
      <alignment horizontal="right" vertical="center"/>
    </xf>
    <xf numFmtId="173" fontId="0" fillId="0" borderId="0" xfId="2" applyNumberFormat="1" applyFont="1" applyAlignment="1"/>
  </cellXfs>
  <cellStyles count="5">
    <cellStyle name="Ezres [0]" xfId="1" builtinId="6"/>
    <cellStyle name="Normál" xfId="0" builtinId="0"/>
    <cellStyle name="Százalék" xfId="2" builtinId="5"/>
    <cellStyle name="桁区切り 2" xfId="4" xr:uid="{00000000-0005-0000-0000-000002000000}"/>
    <cellStyle name="標準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244696677066311"/>
          <c:y val="0.15579637152741976"/>
          <c:w val="0.62752141179720955"/>
          <c:h val="0.76912425466979395"/>
        </c:manualLayout>
      </c:layout>
      <c:barChart>
        <c:barDir val="col"/>
        <c:grouping val="clustered"/>
        <c:varyColors val="0"/>
        <c:ser>
          <c:idx val="0"/>
          <c:order val="0"/>
          <c:tx>
            <c:strRef>
              <c:f>ERTEKESITES_CO2_MEGTAKARITAS!$I$49</c:f>
              <c:strCache>
                <c:ptCount val="1"/>
                <c:pt idx="0">
                  <c:v>By year</c:v>
                </c:pt>
              </c:strCache>
            </c:strRef>
          </c:tx>
          <c:spPr>
            <a:solidFill>
              <a:srgbClr val="00B050"/>
            </a:solidFill>
            <a:ln>
              <a:solidFill>
                <a:schemeClr val="tx1"/>
              </a:solidFill>
            </a:ln>
          </c:spPr>
          <c:invertIfNegative val="0"/>
          <c:cat>
            <c:numRef>
              <c:f>ERTEKESITES_CO2_MEGTAKARITAS!$C$50:$C$75</c:f>
              <c:numCache>
                <c:formatCode>0_);[Red]\(0\)</c:formatCode>
                <c:ptCount val="26"/>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numCache>
            </c:numRef>
          </c:cat>
          <c:val>
            <c:numRef>
              <c:f>ERTEKESITES_CO2_MEGTAKARITAS!$I$50:$I$75</c:f>
              <c:numCache>
                <c:formatCode>#,##0_);[Red]\(#,##0\)</c:formatCode>
                <c:ptCount val="26"/>
                <c:pt idx="0">
                  <c:v>210.10291695945435</c:v>
                </c:pt>
                <c:pt idx="1">
                  <c:v>11692.884948022465</c:v>
                </c:pt>
                <c:pt idx="2">
                  <c:v>21606.494054905506</c:v>
                </c:pt>
                <c:pt idx="3">
                  <c:v>46846.355490141192</c:v>
                </c:pt>
                <c:pt idx="4">
                  <c:v>80083.423382754874</c:v>
                </c:pt>
                <c:pt idx="5">
                  <c:v>147271.83909895667</c:v>
                </c:pt>
                <c:pt idx="6">
                  <c:v>234634.10715225799</c:v>
                </c:pt>
                <c:pt idx="7">
                  <c:v>487961.43986626534</c:v>
                </c:pt>
                <c:pt idx="8">
                  <c:v>974518.70563527686</c:v>
                </c:pt>
                <c:pt idx="9">
                  <c:v>1532193.492825499</c:v>
                </c:pt>
                <c:pt idx="10">
                  <c:v>2355449.4032467133</c:v>
                </c:pt>
                <c:pt idx="11">
                  <c:v>3144700.2741384879</c:v>
                </c:pt>
                <c:pt idx="12">
                  <c:v>4018249.7362959394</c:v>
                </c:pt>
                <c:pt idx="13">
                  <c:v>5047738.7350959219</c:v>
                </c:pt>
                <c:pt idx="14">
                  <c:v>5966981.5448276559</c:v>
                </c:pt>
                <c:pt idx="15">
                  <c:v>7508234.2410503672</c:v>
                </c:pt>
                <c:pt idx="16">
                  <c:v>9101891.9934248384</c:v>
                </c:pt>
                <c:pt idx="17">
                  <c:v>10513677.582893632</c:v>
                </c:pt>
                <c:pt idx="18">
                  <c:v>11758599.455559675</c:v>
                </c:pt>
                <c:pt idx="19">
                  <c:v>13040695.380067553</c:v>
                </c:pt>
                <c:pt idx="20">
                  <c:v>14283002.165206071</c:v>
                </c:pt>
                <c:pt idx="21">
                  <c:v>15288923.299589774</c:v>
                </c:pt>
                <c:pt idx="22">
                  <c:v>16344779.07111951</c:v>
                </c:pt>
                <c:pt idx="23">
                  <c:v>17240568.064120747</c:v>
                </c:pt>
                <c:pt idx="24">
                  <c:v>18522994.042429633</c:v>
                </c:pt>
                <c:pt idx="25">
                  <c:v>3055743.7056922284</c:v>
                </c:pt>
              </c:numCache>
            </c:numRef>
          </c:val>
          <c:extLst>
            <c:ext xmlns:c16="http://schemas.microsoft.com/office/drawing/2014/chart" uri="{C3380CC4-5D6E-409C-BE32-E72D297353CC}">
              <c16:uniqueId val="{00000000-FD7E-4DA6-A1DA-1E6490EA0719}"/>
            </c:ext>
          </c:extLst>
        </c:ser>
        <c:dLbls>
          <c:showLegendKey val="0"/>
          <c:showVal val="0"/>
          <c:showCatName val="0"/>
          <c:showSerName val="0"/>
          <c:showPercent val="0"/>
          <c:showBubbleSize val="0"/>
        </c:dLbls>
        <c:gapWidth val="150"/>
        <c:axId val="201496064"/>
        <c:axId val="201489792"/>
      </c:barChart>
      <c:scatterChart>
        <c:scatterStyle val="smoothMarker"/>
        <c:varyColors val="0"/>
        <c:ser>
          <c:idx val="1"/>
          <c:order val="1"/>
          <c:tx>
            <c:strRef>
              <c:f>ERTEKESITES_CO2_MEGTAKARITAS!$J$49</c:f>
              <c:strCache>
                <c:ptCount val="1"/>
                <c:pt idx="0">
                  <c:v>Cumulative</c:v>
                </c:pt>
              </c:strCache>
            </c:strRef>
          </c:tx>
          <c:spPr>
            <a:ln w="25400">
              <a:solidFill>
                <a:srgbClr val="FF0000"/>
              </a:solidFill>
            </a:ln>
          </c:spPr>
          <c:marker>
            <c:symbol val="circle"/>
            <c:size val="8"/>
            <c:spPr>
              <a:solidFill>
                <a:srgbClr val="FF0000"/>
              </a:solidFill>
              <a:ln>
                <a:solidFill>
                  <a:srgbClr val="FF0000"/>
                </a:solidFill>
              </a:ln>
            </c:spPr>
          </c:marker>
          <c:xVal>
            <c:numRef>
              <c:f>ERTEKESITES_CO2_MEGTAKARITAS!$C$50:$C$75</c:f>
              <c:numCache>
                <c:formatCode>0_);[Red]\(0\)</c:formatCode>
                <c:ptCount val="26"/>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numCache>
            </c:numRef>
          </c:xVal>
          <c:yVal>
            <c:numRef>
              <c:f>ERTEKESITES_CO2_MEGTAKARITAS!$J$50:$J$75</c:f>
              <c:numCache>
                <c:formatCode>#,##0_);[Red]\(#,##0\)</c:formatCode>
                <c:ptCount val="26"/>
                <c:pt idx="0">
                  <c:v>210.10291695945435</c:v>
                </c:pt>
                <c:pt idx="1">
                  <c:v>11902.98786498192</c:v>
                </c:pt>
                <c:pt idx="2">
                  <c:v>33509.481919887425</c:v>
                </c:pt>
                <c:pt idx="3">
                  <c:v>80355.837410028616</c:v>
                </c:pt>
                <c:pt idx="4">
                  <c:v>160439.26079278349</c:v>
                </c:pt>
                <c:pt idx="5">
                  <c:v>307711.09989174013</c:v>
                </c:pt>
                <c:pt idx="6">
                  <c:v>542345.20704399818</c:v>
                </c:pt>
                <c:pt idx="7">
                  <c:v>1030306.6469102635</c:v>
                </c:pt>
                <c:pt idx="8">
                  <c:v>2004825.3525455403</c:v>
                </c:pt>
                <c:pt idx="9">
                  <c:v>3537018.8453710396</c:v>
                </c:pt>
                <c:pt idx="10">
                  <c:v>5892468.2486177534</c:v>
                </c:pt>
                <c:pt idx="11">
                  <c:v>9037168.5227562413</c:v>
                </c:pt>
                <c:pt idx="12">
                  <c:v>13055418.25905218</c:v>
                </c:pt>
                <c:pt idx="13">
                  <c:v>18103156.994148102</c:v>
                </c:pt>
                <c:pt idx="14">
                  <c:v>24070138.538975757</c:v>
                </c:pt>
                <c:pt idx="15">
                  <c:v>31578372.780026123</c:v>
                </c:pt>
                <c:pt idx="16">
                  <c:v>40680264.773450963</c:v>
                </c:pt>
                <c:pt idx="17">
                  <c:v>51193942.356344596</c:v>
                </c:pt>
                <c:pt idx="18">
                  <c:v>62952541.811904266</c:v>
                </c:pt>
                <c:pt idx="19">
                  <c:v>75993237.191971824</c:v>
                </c:pt>
                <c:pt idx="20">
                  <c:v>90276239.357177898</c:v>
                </c:pt>
                <c:pt idx="21">
                  <c:v>105565162.65676767</c:v>
                </c:pt>
                <c:pt idx="22">
                  <c:v>121909941.72788718</c:v>
                </c:pt>
                <c:pt idx="23">
                  <c:v>139150509.79200792</c:v>
                </c:pt>
                <c:pt idx="24">
                  <c:v>157673503.83443755</c:v>
                </c:pt>
                <c:pt idx="25">
                  <c:v>160729247.54012978</c:v>
                </c:pt>
              </c:numCache>
            </c:numRef>
          </c:yVal>
          <c:smooth val="1"/>
          <c:extLst>
            <c:ext xmlns:c16="http://schemas.microsoft.com/office/drawing/2014/chart" uri="{C3380CC4-5D6E-409C-BE32-E72D297353CC}">
              <c16:uniqueId val="{00000001-FD7E-4DA6-A1DA-1E6490EA0719}"/>
            </c:ext>
          </c:extLst>
        </c:ser>
        <c:dLbls>
          <c:showLegendKey val="0"/>
          <c:showVal val="0"/>
          <c:showCatName val="0"/>
          <c:showSerName val="0"/>
          <c:showPercent val="0"/>
          <c:showBubbleSize val="0"/>
        </c:dLbls>
        <c:axId val="421483048"/>
        <c:axId val="421475176"/>
      </c:scatterChart>
      <c:valAx>
        <c:axId val="201489792"/>
        <c:scaling>
          <c:orientation val="maxMin"/>
          <c:max val="25000000"/>
          <c:min val="0"/>
        </c:scaling>
        <c:delete val="0"/>
        <c:axPos val="r"/>
        <c:numFmt formatCode="#,##0_);[Red]\(#,##0\)" sourceLinked="1"/>
        <c:majorTickMark val="out"/>
        <c:minorTickMark val="none"/>
        <c:tickLblPos val="nextTo"/>
        <c:spPr>
          <a:ln>
            <a:noFill/>
          </a:ln>
        </c:spPr>
        <c:txPr>
          <a:bodyPr/>
          <a:lstStyle/>
          <a:p>
            <a:pPr>
              <a:defRPr lang="ja-JP" sz="1000" b="0">
                <a:latin typeface="Meiryo UI" panose="020B0604030504040204" pitchFamily="50" charset="-128"/>
                <a:ea typeface="Meiryo UI" panose="020B0604030504040204" pitchFamily="50" charset="-128"/>
              </a:defRPr>
            </a:pPr>
            <a:endParaRPr lang="hu-HU"/>
          </a:p>
        </c:txPr>
        <c:crossAx val="201496064"/>
        <c:crosses val="max"/>
        <c:crossBetween val="midCat"/>
        <c:majorUnit val="5000000"/>
        <c:minorUnit val="200000"/>
        <c:dispUnits>
          <c:builtInUnit val="tenThousands"/>
        </c:dispUnits>
      </c:valAx>
      <c:catAx>
        <c:axId val="201496064"/>
        <c:scaling>
          <c:orientation val="minMax"/>
        </c:scaling>
        <c:delete val="0"/>
        <c:axPos val="t"/>
        <c:numFmt formatCode="0_);[Red]\(0\)" sourceLinked="1"/>
        <c:majorTickMark val="out"/>
        <c:minorTickMark val="none"/>
        <c:tickLblPos val="nextTo"/>
        <c:txPr>
          <a:bodyPr/>
          <a:lstStyle/>
          <a:p>
            <a:pPr>
              <a:defRPr lang="ja-JP" sz="100"/>
            </a:pPr>
            <a:endParaRPr lang="hu-HU"/>
          </a:p>
        </c:txPr>
        <c:crossAx val="201489792"/>
        <c:crosses val="autoZero"/>
        <c:auto val="1"/>
        <c:lblAlgn val="ctr"/>
        <c:lblOffset val="100"/>
        <c:noMultiLvlLbl val="0"/>
      </c:catAx>
      <c:valAx>
        <c:axId val="421475176"/>
        <c:scaling>
          <c:orientation val="maxMin"/>
          <c:max val="200000000"/>
          <c:min val="0"/>
        </c:scaling>
        <c:delete val="0"/>
        <c:axPos val="l"/>
        <c:numFmt formatCode="#,##0_);[Red]\(#,##0\)" sourceLinked="1"/>
        <c:majorTickMark val="out"/>
        <c:minorTickMark val="none"/>
        <c:tickLblPos val="nextTo"/>
        <c:txPr>
          <a:bodyPr/>
          <a:lstStyle/>
          <a:p>
            <a:pPr>
              <a:defRPr lang="ja-JP">
                <a:latin typeface="Meiryo UI" panose="020B0604030504040204" pitchFamily="50" charset="-128"/>
                <a:ea typeface="Meiryo UI" panose="020B0604030504040204" pitchFamily="50" charset="-128"/>
              </a:defRPr>
            </a:pPr>
            <a:endParaRPr lang="hu-HU"/>
          </a:p>
        </c:txPr>
        <c:crossAx val="421483048"/>
        <c:crosses val="autoZero"/>
        <c:crossBetween val="midCat"/>
      </c:valAx>
      <c:valAx>
        <c:axId val="421483048"/>
        <c:scaling>
          <c:orientation val="minMax"/>
          <c:max val="2022"/>
          <c:min val="1997"/>
        </c:scaling>
        <c:delete val="0"/>
        <c:axPos val="t"/>
        <c:numFmt formatCode="0_);[Red]\(0\)" sourceLinked="1"/>
        <c:majorTickMark val="out"/>
        <c:minorTickMark val="none"/>
        <c:tickLblPos val="nextTo"/>
        <c:txPr>
          <a:bodyPr/>
          <a:lstStyle/>
          <a:p>
            <a:pPr>
              <a:defRPr lang="ja-JP" sz="1400">
                <a:latin typeface="Meiryo UI" panose="020B0604030504040204" pitchFamily="50" charset="-128"/>
                <a:ea typeface="Meiryo UI" panose="020B0604030504040204" pitchFamily="50" charset="-128"/>
              </a:defRPr>
            </a:pPr>
            <a:endParaRPr lang="hu-HU"/>
          </a:p>
        </c:txPr>
        <c:crossAx val="421475176"/>
        <c:crosses val="autoZero"/>
        <c:crossBetween val="midCat"/>
      </c:valAx>
      <c:spPr>
        <a:solidFill>
          <a:schemeClr val="bg1"/>
        </a:solidFill>
      </c:spPr>
    </c:plotArea>
    <c:legend>
      <c:legendPos val="r"/>
      <c:legendEntry>
        <c:idx val="0"/>
        <c:txPr>
          <a:bodyPr/>
          <a:lstStyle/>
          <a:p>
            <a:pPr>
              <a:defRPr sz="1800" baseline="0">
                <a:latin typeface="HGPｺﾞｼｯｸE" panose="020B0900000000000000" pitchFamily="50" charset="-128"/>
                <a:ea typeface="HGPｺﾞｼｯｸE" panose="020B0900000000000000" pitchFamily="50" charset="-128"/>
                <a:cs typeface="Meiryo UI" panose="020B0604030504040204" pitchFamily="50" charset="-128"/>
              </a:defRPr>
            </a:pPr>
            <a:endParaRPr lang="hu-HU"/>
          </a:p>
        </c:txPr>
      </c:legendEntry>
      <c:legendEntry>
        <c:idx val="1"/>
        <c:txPr>
          <a:bodyPr/>
          <a:lstStyle/>
          <a:p>
            <a:pPr>
              <a:defRPr sz="1800" baseline="0">
                <a:latin typeface="HGPｺﾞｼｯｸE" panose="020B0900000000000000" pitchFamily="50" charset="-128"/>
                <a:ea typeface="HGPｺﾞｼｯｸE" panose="020B0900000000000000" pitchFamily="50" charset="-128"/>
                <a:cs typeface="Meiryo UI" panose="020B0604030504040204" pitchFamily="50" charset="-128"/>
              </a:defRPr>
            </a:pPr>
            <a:endParaRPr lang="hu-HU"/>
          </a:p>
        </c:txPr>
      </c:legendEntry>
      <c:layout>
        <c:manualLayout>
          <c:xMode val="edge"/>
          <c:yMode val="edge"/>
          <c:x val="0.33174687456831053"/>
          <c:y val="0.48617942429327476"/>
          <c:w val="6.798245614035088E-2"/>
          <c:h val="0.17125700271072675"/>
        </c:manualLayout>
      </c:layout>
      <c:overlay val="0"/>
      <c:spPr>
        <a:solidFill>
          <a:schemeClr val="bg1"/>
        </a:solidFill>
      </c:spPr>
      <c:txPr>
        <a:bodyPr/>
        <a:lstStyle/>
        <a:p>
          <a:pPr>
            <a:defRPr lang="ja-JP" sz="1600" baseline="0">
              <a:latin typeface="Meiryo UI" panose="020B0604030504040204" pitchFamily="50" charset="-128"/>
              <a:ea typeface="Meiryo UI" panose="020B0604030504040204" pitchFamily="50" charset="-128"/>
              <a:cs typeface="Meiryo UI" panose="020B0604030504040204" pitchFamily="50" charset="-128"/>
            </a:defRPr>
          </a:pPr>
          <a:endParaRPr lang="hu-HU"/>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833160657549386"/>
          <c:y val="5.4431747747735057E-2"/>
          <c:w val="0.62895341207349076"/>
          <c:h val="0.79220422273911073"/>
        </c:manualLayout>
      </c:layout>
      <c:barChart>
        <c:barDir val="col"/>
        <c:grouping val="clustered"/>
        <c:varyColors val="0"/>
        <c:ser>
          <c:idx val="0"/>
          <c:order val="0"/>
          <c:tx>
            <c:strRef>
              <c:f>ERTEKESITES_CO2_MEGTAKARITAS!$U$49</c:f>
              <c:strCache>
                <c:ptCount val="1"/>
                <c:pt idx="0">
                  <c:v>By year</c:v>
                </c:pt>
              </c:strCache>
            </c:strRef>
          </c:tx>
          <c:spPr>
            <a:solidFill>
              <a:srgbClr val="0070C0"/>
            </a:solidFill>
            <a:ln>
              <a:solidFill>
                <a:schemeClr val="tx1"/>
              </a:solidFill>
            </a:ln>
          </c:spPr>
          <c:invertIfNegative val="0"/>
          <c:cat>
            <c:numRef>
              <c:f>ERTEKESITES_CO2_MEGTAKARITAS!$O$50:$O$75</c:f>
              <c:numCache>
                <c:formatCode>0_);[Red]\(0\)</c:formatCode>
                <c:ptCount val="26"/>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numCache>
            </c:numRef>
          </c:cat>
          <c:val>
            <c:numRef>
              <c:f>ERTEKESITES_CO2_MEGTAKARITAS!$U$50:$U$75</c:f>
              <c:numCache>
                <c:formatCode>#,##0_);[Red]\(#,##0\)</c:formatCode>
                <c:ptCount val="26"/>
                <c:pt idx="0">
                  <c:v>428</c:v>
                </c:pt>
                <c:pt idx="1">
                  <c:v>17776</c:v>
                </c:pt>
                <c:pt idx="2">
                  <c:v>15314</c:v>
                </c:pt>
                <c:pt idx="3">
                  <c:v>19138</c:v>
                </c:pt>
                <c:pt idx="4">
                  <c:v>26405</c:v>
                </c:pt>
                <c:pt idx="5">
                  <c:v>41727</c:v>
                </c:pt>
                <c:pt idx="6">
                  <c:v>53478</c:v>
                </c:pt>
                <c:pt idx="7">
                  <c:v>134701</c:v>
                </c:pt>
                <c:pt idx="8">
                  <c:v>229563</c:v>
                </c:pt>
                <c:pt idx="9">
                  <c:v>307425</c:v>
                </c:pt>
                <c:pt idx="10">
                  <c:v>425889</c:v>
                </c:pt>
                <c:pt idx="11">
                  <c:v>425992</c:v>
                </c:pt>
                <c:pt idx="12">
                  <c:v>533527</c:v>
                </c:pt>
                <c:pt idx="13">
                  <c:v>693534</c:v>
                </c:pt>
                <c:pt idx="14">
                  <c:v>628979</c:v>
                </c:pt>
                <c:pt idx="15">
                  <c:v>1219307</c:v>
                </c:pt>
                <c:pt idx="16">
                  <c:v>1280325</c:v>
                </c:pt>
                <c:pt idx="17">
                  <c:v>1267260</c:v>
                </c:pt>
                <c:pt idx="18">
                  <c:v>1204502</c:v>
                </c:pt>
                <c:pt idx="19">
                  <c:v>1402693</c:v>
                </c:pt>
                <c:pt idx="20">
                  <c:v>1520674</c:v>
                </c:pt>
                <c:pt idx="21">
                  <c:v>1633198</c:v>
                </c:pt>
                <c:pt idx="22">
                  <c:v>1923808</c:v>
                </c:pt>
                <c:pt idx="23">
                  <c:v>1959570</c:v>
                </c:pt>
                <c:pt idx="24">
                  <c:v>2621925</c:v>
                </c:pt>
                <c:pt idx="25">
                  <c:v>453359</c:v>
                </c:pt>
              </c:numCache>
            </c:numRef>
          </c:val>
          <c:extLst>
            <c:ext xmlns:c16="http://schemas.microsoft.com/office/drawing/2014/chart" uri="{C3380CC4-5D6E-409C-BE32-E72D297353CC}">
              <c16:uniqueId val="{00000000-8F34-4724-B870-4D571668F08F}"/>
            </c:ext>
          </c:extLst>
        </c:ser>
        <c:dLbls>
          <c:showLegendKey val="0"/>
          <c:showVal val="0"/>
          <c:showCatName val="0"/>
          <c:showSerName val="0"/>
          <c:showPercent val="0"/>
          <c:showBubbleSize val="0"/>
        </c:dLbls>
        <c:gapWidth val="150"/>
        <c:axId val="201545600"/>
        <c:axId val="201543680"/>
      </c:barChart>
      <c:scatterChart>
        <c:scatterStyle val="smoothMarker"/>
        <c:varyColors val="0"/>
        <c:ser>
          <c:idx val="1"/>
          <c:order val="1"/>
          <c:tx>
            <c:strRef>
              <c:f>ERTEKESITES_CO2_MEGTAKARITAS!$V$49</c:f>
              <c:strCache>
                <c:ptCount val="1"/>
                <c:pt idx="0">
                  <c:v>Cumulative</c:v>
                </c:pt>
              </c:strCache>
            </c:strRef>
          </c:tx>
          <c:spPr>
            <a:ln w="25400">
              <a:solidFill>
                <a:srgbClr val="FF0000"/>
              </a:solidFill>
            </a:ln>
          </c:spPr>
          <c:marker>
            <c:symbol val="circle"/>
            <c:size val="8"/>
            <c:spPr>
              <a:solidFill>
                <a:srgbClr val="FF0000">
                  <a:alpha val="95000"/>
                </a:srgbClr>
              </a:solidFill>
              <a:ln>
                <a:solidFill>
                  <a:srgbClr val="FF0000"/>
                </a:solidFill>
              </a:ln>
            </c:spPr>
          </c:marker>
          <c:xVal>
            <c:numRef>
              <c:f>ERTEKESITES_CO2_MEGTAKARITAS!$O$50:$O$75</c:f>
              <c:numCache>
                <c:formatCode>0_);[Red]\(0\)</c:formatCode>
                <c:ptCount val="26"/>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numCache>
            </c:numRef>
          </c:xVal>
          <c:yVal>
            <c:numRef>
              <c:f>ERTEKESITES_CO2_MEGTAKARITAS!$V$50:$V$75</c:f>
              <c:numCache>
                <c:formatCode>#,##0_);[Red]\(#,##0\)</c:formatCode>
                <c:ptCount val="26"/>
                <c:pt idx="0">
                  <c:v>428</c:v>
                </c:pt>
                <c:pt idx="1">
                  <c:v>18204</c:v>
                </c:pt>
                <c:pt idx="2">
                  <c:v>33518</c:v>
                </c:pt>
                <c:pt idx="3">
                  <c:v>52656</c:v>
                </c:pt>
                <c:pt idx="4">
                  <c:v>79061</c:v>
                </c:pt>
                <c:pt idx="5">
                  <c:v>120788</c:v>
                </c:pt>
                <c:pt idx="6">
                  <c:v>174266</c:v>
                </c:pt>
                <c:pt idx="7">
                  <c:v>308967</c:v>
                </c:pt>
                <c:pt idx="8">
                  <c:v>538530</c:v>
                </c:pt>
                <c:pt idx="9">
                  <c:v>845955</c:v>
                </c:pt>
                <c:pt idx="10">
                  <c:v>1271844</c:v>
                </c:pt>
                <c:pt idx="11">
                  <c:v>1697836</c:v>
                </c:pt>
                <c:pt idx="12">
                  <c:v>2231363</c:v>
                </c:pt>
                <c:pt idx="13">
                  <c:v>2924897</c:v>
                </c:pt>
                <c:pt idx="14">
                  <c:v>3553876</c:v>
                </c:pt>
                <c:pt idx="15">
                  <c:v>4773183</c:v>
                </c:pt>
                <c:pt idx="16">
                  <c:v>6053508</c:v>
                </c:pt>
                <c:pt idx="17">
                  <c:v>7320768</c:v>
                </c:pt>
                <c:pt idx="18">
                  <c:v>8525270</c:v>
                </c:pt>
                <c:pt idx="19">
                  <c:v>9927963</c:v>
                </c:pt>
                <c:pt idx="20">
                  <c:v>11448637</c:v>
                </c:pt>
                <c:pt idx="21">
                  <c:v>13081835</c:v>
                </c:pt>
                <c:pt idx="22">
                  <c:v>15005643</c:v>
                </c:pt>
                <c:pt idx="23">
                  <c:v>16965213</c:v>
                </c:pt>
                <c:pt idx="24">
                  <c:v>19587138</c:v>
                </c:pt>
                <c:pt idx="25">
                  <c:v>20040497</c:v>
                </c:pt>
              </c:numCache>
            </c:numRef>
          </c:yVal>
          <c:smooth val="1"/>
          <c:extLst>
            <c:ext xmlns:c16="http://schemas.microsoft.com/office/drawing/2014/chart" uri="{C3380CC4-5D6E-409C-BE32-E72D297353CC}">
              <c16:uniqueId val="{00000001-8F34-4724-B870-4D571668F08F}"/>
            </c:ext>
          </c:extLst>
        </c:ser>
        <c:dLbls>
          <c:showLegendKey val="0"/>
          <c:showVal val="0"/>
          <c:showCatName val="0"/>
          <c:showSerName val="0"/>
          <c:showPercent val="0"/>
          <c:showBubbleSize val="0"/>
        </c:dLbls>
        <c:axId val="423512704"/>
        <c:axId val="423507456"/>
      </c:scatterChart>
      <c:valAx>
        <c:axId val="201543680"/>
        <c:scaling>
          <c:orientation val="minMax"/>
          <c:max val="2500000"/>
          <c:min val="0"/>
        </c:scaling>
        <c:delete val="0"/>
        <c:axPos val="r"/>
        <c:numFmt formatCode="#,##0_);[Red]\(#,##0\)" sourceLinked="1"/>
        <c:majorTickMark val="out"/>
        <c:minorTickMark val="none"/>
        <c:tickLblPos val="nextTo"/>
        <c:spPr>
          <a:ln>
            <a:noFill/>
          </a:ln>
        </c:spPr>
        <c:txPr>
          <a:bodyPr/>
          <a:lstStyle/>
          <a:p>
            <a:pPr>
              <a:defRPr lang="ja-JP" sz="1000" b="0">
                <a:latin typeface="Meiryo UI" panose="020B0604030504040204" pitchFamily="50" charset="-128"/>
                <a:ea typeface="Meiryo UI" panose="020B0604030504040204" pitchFamily="50" charset="-128"/>
              </a:defRPr>
            </a:pPr>
            <a:endParaRPr lang="hu-HU"/>
          </a:p>
        </c:txPr>
        <c:crossAx val="201545600"/>
        <c:crosses val="max"/>
        <c:crossBetween val="midCat"/>
        <c:majorUnit val="500000"/>
        <c:dispUnits>
          <c:builtInUnit val="tenThousands"/>
        </c:dispUnits>
      </c:valAx>
      <c:catAx>
        <c:axId val="201545600"/>
        <c:scaling>
          <c:orientation val="minMax"/>
        </c:scaling>
        <c:delete val="0"/>
        <c:axPos val="b"/>
        <c:numFmt formatCode="0_);[Red]\(0\)" sourceLinked="1"/>
        <c:majorTickMark val="out"/>
        <c:minorTickMark val="none"/>
        <c:tickLblPos val="nextTo"/>
        <c:txPr>
          <a:bodyPr/>
          <a:lstStyle/>
          <a:p>
            <a:pPr>
              <a:defRPr lang="ja-JP" sz="100"/>
            </a:pPr>
            <a:endParaRPr lang="hu-HU"/>
          </a:p>
        </c:txPr>
        <c:crossAx val="201543680"/>
        <c:crosses val="autoZero"/>
        <c:auto val="1"/>
        <c:lblAlgn val="ctr"/>
        <c:lblOffset val="100"/>
        <c:noMultiLvlLbl val="0"/>
      </c:catAx>
      <c:valAx>
        <c:axId val="423507456"/>
        <c:scaling>
          <c:orientation val="minMax"/>
          <c:max val="20000000"/>
        </c:scaling>
        <c:delete val="0"/>
        <c:axPos val="l"/>
        <c:numFmt formatCode="#,##0_);[Red]\(#,##0\)" sourceLinked="1"/>
        <c:majorTickMark val="out"/>
        <c:minorTickMark val="none"/>
        <c:tickLblPos val="nextTo"/>
        <c:txPr>
          <a:bodyPr/>
          <a:lstStyle/>
          <a:p>
            <a:pPr>
              <a:defRPr lang="ja-JP">
                <a:latin typeface="Meiryo UI" panose="020B0604030504040204" pitchFamily="50" charset="-128"/>
                <a:ea typeface="Meiryo UI" panose="020B0604030504040204" pitchFamily="50" charset="-128"/>
              </a:defRPr>
            </a:pPr>
            <a:endParaRPr lang="hu-HU"/>
          </a:p>
        </c:txPr>
        <c:crossAx val="423512704"/>
        <c:crosses val="autoZero"/>
        <c:crossBetween val="midCat"/>
      </c:valAx>
      <c:valAx>
        <c:axId val="423512704"/>
        <c:scaling>
          <c:orientation val="minMax"/>
          <c:max val="2022"/>
          <c:min val="1997"/>
        </c:scaling>
        <c:delete val="0"/>
        <c:axPos val="b"/>
        <c:numFmt formatCode="0_);[Red]\(0\)" sourceLinked="1"/>
        <c:majorTickMark val="out"/>
        <c:minorTickMark val="none"/>
        <c:tickLblPos val="nextTo"/>
        <c:spPr>
          <a:ln>
            <a:noFill/>
          </a:ln>
        </c:spPr>
        <c:txPr>
          <a:bodyPr/>
          <a:lstStyle/>
          <a:p>
            <a:pPr>
              <a:defRPr lang="ja-JP" sz="100"/>
            </a:pPr>
            <a:endParaRPr lang="hu-HU"/>
          </a:p>
        </c:txPr>
        <c:crossAx val="423507456"/>
        <c:crosses val="autoZero"/>
        <c:crossBetween val="midCat"/>
      </c:valAx>
      <c:spPr>
        <a:ln>
          <a:noFill/>
        </a:ln>
      </c:spPr>
    </c:plotArea>
    <c:legend>
      <c:legendPos val="r"/>
      <c:legendEntry>
        <c:idx val="0"/>
        <c:txPr>
          <a:bodyPr/>
          <a:lstStyle/>
          <a:p>
            <a:pPr>
              <a:defRPr sz="1800" b="0">
                <a:latin typeface="HGPｺﾞｼｯｸE" panose="020B0900000000000000" pitchFamily="50" charset="-128"/>
                <a:ea typeface="HGPｺﾞｼｯｸE" panose="020B0900000000000000" pitchFamily="50" charset="-128"/>
                <a:cs typeface="Meiryo UI" panose="020B0604030504040204" pitchFamily="50" charset="-128"/>
              </a:defRPr>
            </a:pPr>
            <a:endParaRPr lang="hu-HU"/>
          </a:p>
        </c:txPr>
      </c:legendEntry>
      <c:legendEntry>
        <c:idx val="1"/>
        <c:txPr>
          <a:bodyPr/>
          <a:lstStyle/>
          <a:p>
            <a:pPr>
              <a:defRPr sz="1800" b="0">
                <a:latin typeface="HGPｺﾞｼｯｸE" panose="020B0900000000000000" pitchFamily="50" charset="-128"/>
                <a:ea typeface="HGPｺﾞｼｯｸE" panose="020B0900000000000000" pitchFamily="50" charset="-128"/>
                <a:cs typeface="Meiryo UI" panose="020B0604030504040204" pitchFamily="50" charset="-128"/>
              </a:defRPr>
            </a:pPr>
            <a:endParaRPr lang="hu-HU"/>
          </a:p>
        </c:txPr>
      </c:legendEntry>
      <c:layout>
        <c:manualLayout>
          <c:xMode val="edge"/>
          <c:yMode val="edge"/>
          <c:x val="0.3318177579776212"/>
          <c:y val="0.26634733158355212"/>
          <c:w val="9.8758328891344491E-2"/>
          <c:h val="0.22732533538318297"/>
        </c:manualLayout>
      </c:layout>
      <c:overlay val="0"/>
      <c:spPr>
        <a:solidFill>
          <a:schemeClr val="bg1"/>
        </a:solidFill>
      </c:spPr>
      <c:txPr>
        <a:bodyPr/>
        <a:lstStyle/>
        <a:p>
          <a:pPr>
            <a:defRPr lang="ja-JP" sz="1600">
              <a:latin typeface="Meiryo UI" panose="020B0604030504040204" pitchFamily="50" charset="-128"/>
              <a:ea typeface="Meiryo UI" panose="020B0604030504040204" pitchFamily="50" charset="-128"/>
              <a:cs typeface="Meiryo UI" panose="020B0604030504040204" pitchFamily="50" charset="-128"/>
            </a:defRPr>
          </a:pPr>
          <a:endParaRPr lang="hu-HU"/>
        </a:p>
      </c:txPr>
    </c:legend>
    <c:plotVisOnly val="1"/>
    <c:dispBlanksAs val="gap"/>
    <c:showDLblsOverMax val="0"/>
  </c:chart>
  <c:spPr>
    <a:noFill/>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215900</xdr:colOff>
      <xdr:row>239</xdr:row>
      <xdr:rowOff>114300</xdr:rowOff>
    </xdr:from>
    <xdr:to>
      <xdr:col>10</xdr:col>
      <xdr:colOff>840316</xdr:colOff>
      <xdr:row>284</xdr:row>
      <xdr:rowOff>190500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58788" y="55902225"/>
          <a:ext cx="13868928" cy="103632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Meiryo UI" panose="020B0604030504040204" pitchFamily="50" charset="-128"/>
              <a:ea typeface="Meiryo UI" panose="020B0604030504040204" pitchFamily="50" charset="-128"/>
            </a:rPr>
            <a:t>以下、メンテナンス中</a:t>
          </a:r>
          <a:endParaRPr kumimoji="1" lang="en-US" altLang="ja-JP" sz="1400" b="1">
            <a:solidFill>
              <a:srgbClr val="FF0000"/>
            </a:solidFill>
            <a:latin typeface="Meiryo UI" panose="020B0604030504040204" pitchFamily="50" charset="-128"/>
            <a:ea typeface="Meiryo UI" panose="020B0604030504040204" pitchFamily="50" charset="-128"/>
          </a:endParaRPr>
        </a:p>
        <a:p>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１．評価法</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１）データ入力欄</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①「各国の計算シート」の黄色が入力欄</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ハイブリッド車・従来車の販売台数・公称燃費を更新</a:t>
          </a: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新設車については欄の追加と、初年度投入時期を入力</a:t>
          </a:r>
          <a:r>
            <a:rPr kumimoji="1" lang="en-US" altLang="ja-JP" sz="1400">
              <a:latin typeface="Meiryo UI" panose="020B0604030504040204" pitchFamily="50" charset="-128"/>
              <a:ea typeface="Meiryo UI" panose="020B0604030504040204" pitchFamily="50" charset="-128"/>
            </a:rPr>
            <a:t>) </a:t>
          </a:r>
        </a:p>
        <a:p>
          <a:r>
            <a:rPr kumimoji="1" lang="ja-JP" altLang="en-US" sz="1400">
              <a:latin typeface="Meiryo UI" panose="020B0604030504040204" pitchFamily="50" charset="-128"/>
              <a:ea typeface="Meiryo UI" panose="020B0604030504040204" pitchFamily="50" charset="-128"/>
            </a:rPr>
            <a:t>　②「各国の計算シート」の緑色が係数欄</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車両残存率、年間走行距離、実用燃費換算係数、公称燃費換算係数は、当計算を開始した当時のものを継続</a:t>
          </a:r>
          <a:endParaRPr kumimoji="1" lang="en-US" altLang="ja-JP" sz="1400">
            <a:latin typeface="Meiryo UI" panose="020B0604030504040204" pitchFamily="50" charset="-128"/>
            <a:ea typeface="Meiryo UI" panose="020B0604030504040204" pitchFamily="50" charset="-128"/>
          </a:endParaRPr>
        </a:p>
        <a:p>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２）計算概要</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①同車格の従来ガソリン車からハイブリッド車へ乗り換えたケースを前提に、</a:t>
          </a:r>
          <a:r>
            <a:rPr kumimoji="1" lang="en-US" altLang="ja-JP" sz="1400">
              <a:latin typeface="Meiryo UI" panose="020B0604030504040204" pitchFamily="50" charset="-128"/>
              <a:ea typeface="Meiryo UI" panose="020B0604030504040204" pitchFamily="50" charset="-128"/>
            </a:rPr>
            <a:t>1997</a:t>
          </a:r>
          <a:r>
            <a:rPr kumimoji="1" lang="ja-JP" altLang="en-US" sz="1400">
              <a:latin typeface="Meiryo UI" panose="020B0604030504040204" pitchFamily="50" charset="-128"/>
              <a:ea typeface="Meiryo UI" panose="020B0604030504040204" pitchFamily="50" charset="-128"/>
            </a:rPr>
            <a:t>年からの累計と単年の「燃料消費量抑制量」を算出</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・燃料消費抑制量 </a:t>
          </a:r>
          <a:r>
            <a:rPr kumimoji="1" lang="en-US" altLang="ja-JP" sz="1400">
              <a:latin typeface="Meiryo UI" panose="020B0604030504040204" pitchFamily="50" charset="-128"/>
              <a:ea typeface="Meiryo UI" panose="020B0604030504040204" pitchFamily="50" charset="-128"/>
            </a:rPr>
            <a:t>= </a:t>
          </a:r>
          <a:r>
            <a:rPr kumimoji="1" lang="ja-JP" altLang="en-US" sz="1400">
              <a:latin typeface="Meiryo UI" panose="020B0604030504040204" pitchFamily="50" charset="-128"/>
              <a:ea typeface="Meiryo UI" panose="020B0604030504040204" pitchFamily="50" charset="-128"/>
            </a:rPr>
            <a:t>従来ガソリン車の燃料消費量 </a:t>
          </a:r>
          <a:r>
            <a:rPr kumimoji="1" lang="en-US" altLang="ja-JP" sz="1400">
              <a:latin typeface="Meiryo UI" panose="020B0604030504040204" pitchFamily="50" charset="-128"/>
              <a:ea typeface="Meiryo UI" panose="020B0604030504040204" pitchFamily="50" charset="-128"/>
            </a:rPr>
            <a:t>- </a:t>
          </a:r>
          <a:r>
            <a:rPr kumimoji="1" lang="ja-JP" altLang="en-US" sz="1400">
              <a:latin typeface="Meiryo UI" panose="020B0604030504040204" pitchFamily="50" charset="-128"/>
              <a:ea typeface="Meiryo UI" panose="020B0604030504040204" pitchFamily="50" charset="-128"/>
            </a:rPr>
            <a:t>ハイブリッド車の燃料消費量</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②台数：新車および保有車の、生涯の燃料消費量を対象とする </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・新車は販売年の実績値を使用し、保有車は新車の販売台数に残存率を掛け続け、ゼロ台となるまで対象とする</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③燃費・燃料 　　・使用したガソリンの採掘・精製までを対象範囲とする</a:t>
          </a:r>
          <a:r>
            <a:rPr kumimoji="1" lang="en-US" altLang="ja-JP" sz="1400">
              <a:latin typeface="Meiryo UI" panose="020B0604030504040204" pitchFamily="50" charset="-128"/>
              <a:ea typeface="Meiryo UI" panose="020B0604030504040204" pitchFamily="50" charset="-128"/>
            </a:rPr>
            <a:t>(WtW)</a:t>
          </a:r>
        </a:p>
        <a:p>
          <a:r>
            <a:rPr kumimoji="1" lang="en-US" altLang="ja-JP" sz="1400">
              <a:latin typeface="Meiryo UI" panose="020B0604030504040204" pitchFamily="50" charset="-128"/>
              <a:ea typeface="Meiryo UI" panose="020B0604030504040204" pitchFamily="50" charset="-128"/>
            </a:rPr>
            <a:t> </a:t>
          </a:r>
          <a:r>
            <a:rPr kumimoji="1" lang="ja-JP" altLang="en-US" sz="1400">
              <a:latin typeface="Meiryo UI" panose="020B0604030504040204" pitchFamily="50" charset="-128"/>
              <a:ea typeface="Meiryo UI" panose="020B0604030504040204" pitchFamily="50" charset="-128"/>
            </a:rPr>
            <a:t>　　・実用燃費までを対象とする 　④燃料消費抑制量を</a:t>
          </a:r>
          <a:r>
            <a:rPr kumimoji="1" lang="en-US" altLang="ja-JP" sz="1400">
              <a:latin typeface="Meiryo UI" panose="020B0604030504040204" pitchFamily="50" charset="-128"/>
              <a:ea typeface="Meiryo UI" panose="020B0604030504040204" pitchFamily="50" charset="-128"/>
            </a:rPr>
            <a:t>CO2</a:t>
          </a:r>
          <a:r>
            <a:rPr kumimoji="1" lang="ja-JP" altLang="en-US" sz="1400">
              <a:latin typeface="Meiryo UI" panose="020B0604030504040204" pitchFamily="50" charset="-128"/>
              <a:ea typeface="Meiryo UI" panose="020B0604030504040204" pitchFamily="50" charset="-128"/>
            </a:rPr>
            <a:t>排出抑制量へ換算</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a:t>
          </a:r>
          <a:r>
            <a:rPr kumimoji="1" lang="en-US" altLang="ja-JP" sz="1400">
              <a:latin typeface="Meiryo UI" panose="020B0604030504040204" pitchFamily="50" charset="-128"/>
              <a:ea typeface="Meiryo UI" panose="020B0604030504040204" pitchFamily="50" charset="-128"/>
            </a:rPr>
            <a:t>CO2</a:t>
          </a:r>
          <a:r>
            <a:rPr kumimoji="1" lang="ja-JP" altLang="en-US" sz="1400">
              <a:latin typeface="Meiryo UI" panose="020B0604030504040204" pitchFamily="50" charset="-128"/>
              <a:ea typeface="Meiryo UI" panose="020B0604030504040204" pitchFamily="50" charset="-128"/>
            </a:rPr>
            <a:t>排出抑制量 </a:t>
          </a:r>
          <a:r>
            <a:rPr kumimoji="1" lang="en-US" altLang="ja-JP" sz="1400">
              <a:latin typeface="Meiryo UI" panose="020B0604030504040204" pitchFamily="50" charset="-128"/>
              <a:ea typeface="Meiryo UI" panose="020B0604030504040204" pitchFamily="50" charset="-128"/>
            </a:rPr>
            <a:t>= </a:t>
          </a:r>
          <a:r>
            <a:rPr kumimoji="1" lang="ja-JP" altLang="en-US" sz="1400">
              <a:latin typeface="Meiryo UI" panose="020B0604030504040204" pitchFamily="50" charset="-128"/>
              <a:ea typeface="Meiryo UI" panose="020B0604030504040204" pitchFamily="50" charset="-128"/>
            </a:rPr>
            <a:t>燃料消費抑制量 * </a:t>
          </a:r>
          <a:r>
            <a:rPr kumimoji="1" lang="en-US" altLang="ja-JP" sz="1400">
              <a:latin typeface="Meiryo UI" panose="020B0604030504040204" pitchFamily="50" charset="-128"/>
              <a:ea typeface="Meiryo UI" panose="020B0604030504040204" pitchFamily="50" charset="-128"/>
            </a:rPr>
            <a:t>2.66[kg-CO2/L]</a:t>
          </a:r>
        </a:p>
        <a:p>
          <a:r>
            <a:rPr kumimoji="1" lang="en-US" altLang="ja-JP" sz="1400">
              <a:latin typeface="Meiryo UI" panose="020B0604030504040204" pitchFamily="50" charset="-128"/>
              <a:ea typeface="Meiryo UI" panose="020B0604030504040204" pitchFamily="50" charset="-128"/>
            </a:rPr>
            <a:t> </a:t>
          </a:r>
          <a:r>
            <a:rPr kumimoji="1" lang="ja-JP" altLang="en-US" sz="1400">
              <a:latin typeface="Meiryo UI" panose="020B0604030504040204" pitchFamily="50" charset="-128"/>
              <a:ea typeface="Meiryo UI" panose="020B0604030504040204" pitchFamily="50" charset="-128"/>
            </a:rPr>
            <a:t>　　　ガソリンの採掘・精製・燃焼までの</a:t>
          </a:r>
          <a:r>
            <a:rPr kumimoji="1" lang="en-US" altLang="ja-JP" sz="1400">
              <a:latin typeface="Meiryo UI" panose="020B0604030504040204" pitchFamily="50" charset="-128"/>
              <a:ea typeface="Meiryo UI" panose="020B0604030504040204" pitchFamily="50" charset="-128"/>
            </a:rPr>
            <a:t>CO2</a:t>
          </a:r>
          <a:r>
            <a:rPr kumimoji="1" lang="ja-JP" altLang="en-US" sz="1400">
              <a:latin typeface="Meiryo UI" panose="020B0604030504040204" pitchFamily="50" charset="-128"/>
              <a:ea typeface="Meiryo UI" panose="020B0604030504040204" pitchFamily="50" charset="-128"/>
            </a:rPr>
            <a:t>排出係数：産業環境管理協会 「カーボンフットプリントコミュニケーションプログラム 基本データベース </a:t>
          </a:r>
          <a:r>
            <a:rPr kumimoji="1" lang="en-US" altLang="ja-JP" sz="1400">
              <a:latin typeface="Meiryo UI" panose="020B0604030504040204" pitchFamily="50" charset="-128"/>
              <a:ea typeface="Meiryo UI" panose="020B0604030504040204" pitchFamily="50" charset="-128"/>
            </a:rPr>
            <a:t>Ver1.1</a:t>
          </a:r>
          <a:r>
            <a:rPr kumimoji="1" lang="ja-JP" altLang="en-US" sz="1400">
              <a:latin typeface="Meiryo UI" panose="020B0604030504040204" pitchFamily="50" charset="-128"/>
              <a:ea typeface="Meiryo UI" panose="020B0604030504040204" pitchFamily="50" charset="-128"/>
            </a:rPr>
            <a:t>」</a:t>
          </a:r>
          <a:endParaRPr kumimoji="1" lang="en-US" altLang="ja-JP" sz="1400">
            <a:latin typeface="Meiryo UI" panose="020B0604030504040204" pitchFamily="50" charset="-128"/>
            <a:ea typeface="Meiryo UI" panose="020B0604030504040204" pitchFamily="50" charset="-128"/>
          </a:endParaRPr>
        </a:p>
        <a:p>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３）各国計算シートの注意点</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上記前提による計算式を組んでいるが、注意点を以下に記す</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①新設車の初年度補正</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新設車</a:t>
          </a: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車名が新規</a:t>
          </a: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投入年に販売した車両は年間を通して走行しておらず、年間走行距離を掛けると消費量が多めに計算されるため</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年間として計算した消費量から、販売していない月数分を除く補正計算を実施</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②今年度の補正</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節目での公表値を計算する時点で、上記と同様の理由で補正を実施</a:t>
          </a: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保有車のための補正</a:t>
          </a:r>
          <a:r>
            <a:rPr kumimoji="1" lang="en-US" altLang="ja-JP" sz="1400">
              <a:latin typeface="Meiryo UI" panose="020B0604030504040204" pitchFamily="50" charset="-128"/>
              <a:ea typeface="Meiryo UI" panose="020B0604030504040204" pitchFamily="50" charset="-128"/>
            </a:rPr>
            <a:t>) </a:t>
          </a:r>
        </a:p>
        <a:p>
          <a:r>
            <a:rPr kumimoji="1" lang="ja-JP" altLang="en-US" sz="1400">
              <a:latin typeface="Meiryo UI" panose="020B0604030504040204" pitchFamily="50" charset="-128"/>
              <a:ea typeface="Meiryo UI" panose="020B0604030504040204" pitchFamily="50" charset="-128"/>
            </a:rPr>
            <a:t>　③公称燃費切り替え時の補正 </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燃費の切り替えについても、月単位で厳密に計算するとより精度が向上するため、切り替え時期を正確に把握できる日本のみ切り替え補正を実施</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ただし、従来車については切り替えを実施しない</a:t>
          </a: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従来車のレベルを把握することが第一の目的であるため、作業性を優先させて省略</a:t>
          </a:r>
          <a:r>
            <a:rPr kumimoji="1" lang="en-US" altLang="ja-JP" sz="1400">
              <a:latin typeface="Meiryo UI" panose="020B0604030504040204" pitchFamily="50" charset="-128"/>
              <a:ea typeface="Meiryo UI" panose="020B0604030504040204" pitchFamily="50" charset="-128"/>
            </a:rPr>
            <a:t>) </a:t>
          </a:r>
        </a:p>
        <a:p>
          <a:r>
            <a:rPr kumimoji="1" lang="ja-JP" altLang="en-US" sz="1400">
              <a:latin typeface="Meiryo UI" panose="020B0604030504040204" pitchFamily="50" charset="-128"/>
              <a:ea typeface="Meiryo UI" panose="020B0604030504040204" pitchFamily="50" charset="-128"/>
            </a:rPr>
            <a:t>　　また、米国や欧州については切り替え時期を正確に把握することが煩雑であるため実施しない</a:t>
          </a: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実施有無による影響は微小</a:t>
          </a:r>
          <a:r>
            <a:rPr kumimoji="1" lang="en-US" altLang="ja-JP" sz="1400">
              <a:latin typeface="Meiryo UI" panose="020B0604030504040204" pitchFamily="50" charset="-128"/>
              <a:ea typeface="Meiryo UI" panose="020B0604030504040204" pitchFamily="50" charset="-128"/>
            </a:rPr>
            <a:t>) </a:t>
          </a:r>
        </a:p>
        <a:p>
          <a:endParaRPr kumimoji="1" lang="en-US" altLang="ja-JP" sz="1400">
            <a:latin typeface="Meiryo UI" panose="020B0604030504040204" pitchFamily="50" charset="-128"/>
            <a:ea typeface="Meiryo UI" panose="020B0604030504040204" pitchFamily="50" charset="-128"/>
          </a:endParaRPr>
        </a:p>
        <a:p>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追記</a:t>
          </a:r>
          <a:r>
            <a:rPr kumimoji="1" lang="en-US" altLang="ja-JP" sz="1400">
              <a:latin typeface="Meiryo UI" panose="020B0604030504040204" pitchFamily="50" charset="-128"/>
              <a:ea typeface="Meiryo UI" panose="020B0604030504040204" pitchFamily="50" charset="-128"/>
            </a:rPr>
            <a:t>】</a:t>
          </a:r>
        </a:p>
        <a:p>
          <a:r>
            <a:rPr kumimoji="1" lang="ja-JP" altLang="en-US" sz="1400">
              <a:latin typeface="Meiryo UI" panose="020B0604030504040204" pitchFamily="50" charset="-128"/>
              <a:ea typeface="Meiryo UI" panose="020B0604030504040204" pitchFamily="50" charset="-128"/>
            </a:rPr>
            <a:t>　・燃費値の切り替えは、切り替えの翌年からとする</a:t>
          </a:r>
          <a:r>
            <a:rPr kumimoji="1" lang="en-US" altLang="ja-JP" sz="1400">
              <a:latin typeface="Meiryo UI" panose="020B0604030504040204" pitchFamily="50" charset="-128"/>
              <a:ea typeface="Meiryo UI" panose="020B0604030504040204" pitchFamily="50" charset="-128"/>
            </a:rPr>
            <a:t>(HV</a:t>
          </a:r>
          <a:r>
            <a:rPr kumimoji="1" lang="ja-JP" altLang="en-US" sz="1400">
              <a:latin typeface="Meiryo UI" panose="020B0604030504040204" pitchFamily="50" charset="-128"/>
              <a:ea typeface="Meiryo UI" panose="020B0604030504040204" pitchFamily="50" charset="-128"/>
            </a:rPr>
            <a:t>・比較車</a:t>
          </a:r>
          <a:r>
            <a:rPr kumimoji="1" lang="en-US" altLang="ja-JP" sz="1400">
              <a:latin typeface="Meiryo UI" panose="020B0604030504040204" pitchFamily="50" charset="-128"/>
              <a:ea typeface="Meiryo UI" panose="020B0604030504040204" pitchFamily="50" charset="-128"/>
            </a:rPr>
            <a:t>)</a:t>
          </a:r>
        </a:p>
        <a:p>
          <a:r>
            <a:rPr kumimoji="1" lang="ja-JP" altLang="en-US" sz="1400">
              <a:latin typeface="Meiryo UI" panose="020B0604030504040204" pitchFamily="50" charset="-128"/>
              <a:ea typeface="Meiryo UI" panose="020B0604030504040204" pitchFamily="50" charset="-128"/>
            </a:rPr>
            <a:t>　　</a:t>
          </a: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日本以外にて、節目にて計算値を出した後に燃費が切り替わった場合の不整合防止</a:t>
          </a:r>
          <a:r>
            <a:rPr kumimoji="1" lang="en-US" altLang="ja-JP" sz="1400">
              <a:latin typeface="Meiryo UI" panose="020B0604030504040204" pitchFamily="50" charset="-128"/>
              <a:ea typeface="Meiryo UI" panose="020B0604030504040204" pitchFamily="50" charset="-128"/>
            </a:rPr>
            <a:t>)</a:t>
          </a:r>
        </a:p>
        <a:p>
          <a:endParaRPr kumimoji="1" lang="ja-JP" altLang="en-US" sz="1400">
            <a:latin typeface="Meiryo UI" panose="020B0604030504040204" pitchFamily="50" charset="-128"/>
            <a:ea typeface="Meiryo UI" panose="020B0604030504040204" pitchFamily="50" charset="-128"/>
          </a:endParaRPr>
        </a:p>
      </xdr:txBody>
    </xdr:sp>
    <xdr:clientData/>
  </xdr:twoCellAnchor>
  <xdr:twoCellAnchor>
    <xdr:from>
      <xdr:col>1</xdr:col>
      <xdr:colOff>0</xdr:colOff>
      <xdr:row>27</xdr:row>
      <xdr:rowOff>12700</xdr:rowOff>
    </xdr:from>
    <xdr:to>
      <xdr:col>9</xdr:col>
      <xdr:colOff>0</xdr:colOff>
      <xdr:row>44</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xdr:row>
      <xdr:rowOff>0</xdr:rowOff>
    </xdr:from>
    <xdr:to>
      <xdr:col>9</xdr:col>
      <xdr:colOff>0</xdr:colOff>
      <xdr:row>30</xdr:row>
      <xdr:rowOff>0</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56030</xdr:colOff>
      <xdr:row>9</xdr:row>
      <xdr:rowOff>89398</xdr:rowOff>
    </xdr:from>
    <xdr:to>
      <xdr:col>8</xdr:col>
      <xdr:colOff>1419412</xdr:colOff>
      <xdr:row>11</xdr:row>
      <xdr:rowOff>178298</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17501" y="2797486"/>
          <a:ext cx="12345146" cy="5371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Arial" panose="020B0604020202020204" pitchFamily="34" charset="0"/>
              <a:ea typeface="HGPｺﾞｼｯｸE" panose="020B0900000000000000" pitchFamily="50" charset="-128"/>
              <a:cs typeface="Arial" panose="020B0604020202020204" pitchFamily="34" charset="0"/>
            </a:rPr>
            <a:t>CO2 emission reduction effect by electrified vehicles</a:t>
          </a:r>
          <a:r>
            <a:rPr kumimoji="1" lang="en-US" altLang="ja-JP" sz="2400" b="0">
              <a:latin typeface="Arial" panose="020B0604020202020204" pitchFamily="34" charset="0"/>
              <a:ea typeface="HGPｺﾞｼｯｸE" panose="020B0900000000000000" pitchFamily="50" charset="-128"/>
              <a:cs typeface="Arial" panose="020B0604020202020204" pitchFamily="34" charset="0"/>
            </a:rPr>
            <a:t> </a:t>
          </a:r>
          <a:r>
            <a:rPr kumimoji="1" lang="en-US" altLang="ja-JP" sz="2000" b="0">
              <a:latin typeface="Arial" panose="020B0604020202020204" pitchFamily="34" charset="0"/>
              <a:ea typeface="HGPｺﾞｼｯｸE" panose="020B0900000000000000" pitchFamily="50" charset="-128"/>
              <a:cs typeface="Arial" panose="020B0604020202020204" pitchFamily="34" charset="0"/>
            </a:rPr>
            <a:t>(as of the end of February 2022)</a:t>
          </a:r>
          <a:endParaRPr kumimoji="1" lang="ja-JP" altLang="en-US" sz="2000" b="0">
            <a:latin typeface="Arial" panose="020B0604020202020204" pitchFamily="34" charset="0"/>
            <a:ea typeface="HGPｺﾞｼｯｸE" panose="020B0900000000000000" pitchFamily="50" charset="-128"/>
            <a:cs typeface="Arial" panose="020B0604020202020204" pitchFamily="34" charset="0"/>
          </a:endParaRPr>
        </a:p>
      </xdr:txBody>
    </xdr:sp>
    <xdr:clientData/>
  </xdr:twoCellAnchor>
  <xdr:twoCellAnchor>
    <xdr:from>
      <xdr:col>4</xdr:col>
      <xdr:colOff>625081</xdr:colOff>
      <xdr:row>83</xdr:row>
      <xdr:rowOff>74409</xdr:rowOff>
    </xdr:from>
    <xdr:to>
      <xdr:col>9</xdr:col>
      <xdr:colOff>937622</xdr:colOff>
      <xdr:row>85</xdr:row>
      <xdr:rowOff>267888</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bwMode="auto">
        <a:xfrm rot="16200000">
          <a:off x="8788006" y="16576472"/>
          <a:ext cx="660204" cy="7670604"/>
        </a:xfrm>
        <a:prstGeom prst="roundRect">
          <a:avLst/>
        </a:prstGeom>
        <a:solidFill>
          <a:srgbClr val="CCFF9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400">
              <a:latin typeface="Meiryo UI" panose="020B0604030504040204" pitchFamily="50" charset="-128"/>
              <a:ea typeface="Meiryo UI" panose="020B0604030504040204" pitchFamily="50" charset="-128"/>
            </a:rPr>
            <a:t>年毎の集計形式に変更すること　</a:t>
          </a:r>
          <a:r>
            <a:rPr kumimoji="1" lang="ja-JP" altLang="en-US" sz="1400" b="1">
              <a:solidFill>
                <a:srgbClr val="0000FF"/>
              </a:solidFill>
              <a:latin typeface="Meiryo UI" panose="020B0604030504040204" pitchFamily="50" charset="-128"/>
              <a:ea typeface="Meiryo UI" panose="020B0604030504040204" pitchFamily="50" charset="-128"/>
            </a:rPr>
            <a:t>＊青文字は現在進行形で月ごと集計形式状態</a:t>
          </a:r>
          <a:endParaRPr kumimoji="1" lang="en-US" altLang="ja-JP" sz="1400" b="1">
            <a:solidFill>
              <a:srgbClr val="0000FF"/>
            </a:solidFill>
            <a:latin typeface="Meiryo UI" panose="020B0604030504040204" pitchFamily="50" charset="-128"/>
            <a:ea typeface="Meiryo UI" panose="020B0604030504040204" pitchFamily="50" charset="-128"/>
          </a:endParaRPr>
        </a:p>
        <a:p>
          <a:pPr algn="l"/>
          <a:r>
            <a:rPr kumimoji="1" lang="en-US" altLang="ja-JP" sz="1400" b="1">
              <a:solidFill>
                <a:srgbClr val="FF0000"/>
              </a:solidFill>
              <a:latin typeface="Meiryo UI" panose="020B0604030504040204" pitchFamily="50" charset="-128"/>
              <a:ea typeface="Meiryo UI" panose="020B0604030504040204" pitchFamily="50" charset="-128"/>
            </a:rPr>
            <a:t>12</a:t>
          </a:r>
          <a:r>
            <a:rPr kumimoji="1" lang="ja-JP" altLang="en-US" sz="1400" b="1">
              <a:solidFill>
                <a:srgbClr val="FF0000"/>
              </a:solidFill>
              <a:latin typeface="Meiryo UI" panose="020B0604030504040204" pitchFamily="50" charset="-128"/>
              <a:ea typeface="Meiryo UI" panose="020B0604030504040204" pitchFamily="50" charset="-128"/>
            </a:rPr>
            <a:t>月販売台数入力後、対応可能</a:t>
          </a:r>
          <a:r>
            <a:rPr kumimoji="1" lang="ja-JP" altLang="en-US" sz="1400">
              <a:latin typeface="Meiryo UI" panose="020B0604030504040204" pitchFamily="50" charset="-128"/>
              <a:ea typeface="Meiryo UI" panose="020B0604030504040204" pitchFamily="50" charset="-128"/>
            </a:rPr>
            <a:t>：①青文字部分を翌年分にコピー　②本年分の計算式</a:t>
          </a:r>
          <a:r>
            <a:rPr kumimoji="1" lang="en-US" altLang="ja-JP" sz="1400">
              <a:latin typeface="Meiryo UI" panose="020B0604030504040204" pitchFamily="50" charset="-128"/>
              <a:ea typeface="Meiryo UI" panose="020B0604030504040204" pitchFamily="50" charset="-128"/>
            </a:rPr>
            <a:t>*C$5/12</a:t>
          </a:r>
          <a:r>
            <a:rPr kumimoji="1" lang="ja-JP" altLang="en-US" sz="1400">
              <a:latin typeface="Meiryo UI" panose="020B0604030504040204" pitchFamily="50" charset="-128"/>
              <a:ea typeface="Meiryo UI" panose="020B0604030504040204" pitchFamily="50" charset="-128"/>
            </a:rPr>
            <a:t>部分を削除</a:t>
          </a:r>
        </a:p>
      </xdr:txBody>
    </xdr:sp>
    <xdr:clientData/>
  </xdr:twoCellAnchor>
  <xdr:oneCellAnchor>
    <xdr:from>
      <xdr:col>1</xdr:col>
      <xdr:colOff>14882</xdr:colOff>
      <xdr:row>110</xdr:row>
      <xdr:rowOff>178593</xdr:rowOff>
    </xdr:from>
    <xdr:ext cx="1641540" cy="3810001"/>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57770" y="26477118"/>
          <a:ext cx="1641540" cy="38100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600" b="1">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1</xdr:col>
      <xdr:colOff>1195293</xdr:colOff>
      <xdr:row>12</xdr:row>
      <xdr:rowOff>99607</xdr:rowOff>
    </xdr:from>
    <xdr:to>
      <xdr:col>2</xdr:col>
      <xdr:colOff>622548</xdr:colOff>
      <xdr:row>30</xdr:row>
      <xdr:rowOff>49804</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31862" y="3486274"/>
          <a:ext cx="871568" cy="398431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lnSpc>
              <a:spcPts val="1300"/>
            </a:lnSpc>
          </a:pPr>
          <a:r>
            <a:rPr kumimoji="1" lang="en-US" altLang="ja-JP" sz="1200"/>
            <a:t>j</a:t>
          </a:r>
          <a:r>
            <a:rPr kumimoji="1" lang="en-US" altLang="ja-JP" sz="1200">
              <a:solidFill>
                <a:sysClr val="windowText" lastClr="000000"/>
              </a:solidFill>
            </a:rPr>
            <a:t>2,000</a:t>
          </a:r>
        </a:p>
        <a:p>
          <a:pPr algn="r">
            <a:lnSpc>
              <a:spcPts val="1300"/>
            </a:lnSpc>
          </a:pPr>
          <a:endParaRPr kumimoji="1" lang="en-US" altLang="ja-JP" sz="1200">
            <a:solidFill>
              <a:sysClr val="windowText" lastClr="000000"/>
            </a:solidFill>
          </a:endParaRPr>
        </a:p>
        <a:p>
          <a:pPr algn="r">
            <a:lnSpc>
              <a:spcPts val="1300"/>
            </a:lnSpc>
          </a:pPr>
          <a:r>
            <a:rPr kumimoji="1" lang="en-US" altLang="ja-JP" sz="1200">
              <a:solidFill>
                <a:sysClr val="windowText" lastClr="000000"/>
              </a:solidFill>
            </a:rPr>
            <a:t>1,800</a:t>
          </a:r>
        </a:p>
        <a:p>
          <a:pPr marL="171450" indent="-171450" algn="r">
            <a:lnSpc>
              <a:spcPts val="1300"/>
            </a:lnSpc>
            <a:buFont typeface="Arial" panose="020B0604020202020204" pitchFamily="34" charset="0"/>
            <a:buChar char="•"/>
          </a:pPr>
          <a:endParaRPr kumimoji="1" lang="en-US" altLang="ja-JP" sz="1200">
            <a:solidFill>
              <a:sysClr val="windowText" lastClr="000000"/>
            </a:solidFill>
          </a:endParaRPr>
        </a:p>
        <a:p>
          <a:pPr algn="r">
            <a:lnSpc>
              <a:spcPts val="1300"/>
            </a:lnSpc>
          </a:pPr>
          <a:r>
            <a:rPr kumimoji="1" lang="en-US" altLang="ja-JP" sz="1200">
              <a:solidFill>
                <a:sysClr val="windowText" lastClr="000000"/>
              </a:solidFill>
            </a:rPr>
            <a:t>1,600</a:t>
          </a:r>
        </a:p>
        <a:p>
          <a:pPr algn="r">
            <a:lnSpc>
              <a:spcPts val="1300"/>
            </a:lnSpc>
          </a:pPr>
          <a:endParaRPr kumimoji="1" lang="en-US" altLang="ja-JP" sz="1200">
            <a:solidFill>
              <a:sysClr val="windowText" lastClr="000000"/>
            </a:solidFill>
          </a:endParaRPr>
        </a:p>
        <a:p>
          <a:pPr algn="r">
            <a:lnSpc>
              <a:spcPts val="1300"/>
            </a:lnSpc>
          </a:pPr>
          <a:r>
            <a:rPr kumimoji="1" lang="en-US" altLang="ja-JP" sz="1200">
              <a:solidFill>
                <a:sysClr val="windowText" lastClr="000000"/>
              </a:solidFill>
            </a:rPr>
            <a:t>1,400</a:t>
          </a:r>
        </a:p>
        <a:p>
          <a:pPr algn="r">
            <a:lnSpc>
              <a:spcPts val="1300"/>
            </a:lnSpc>
          </a:pPr>
          <a:endParaRPr kumimoji="1" lang="en-US" altLang="ja-JP" sz="1200">
            <a:solidFill>
              <a:sysClr val="windowText" lastClr="000000"/>
            </a:solidFill>
          </a:endParaRPr>
        </a:p>
        <a:p>
          <a:pPr algn="r">
            <a:lnSpc>
              <a:spcPts val="1300"/>
            </a:lnSpc>
          </a:pPr>
          <a:r>
            <a:rPr kumimoji="1" lang="en-US" altLang="ja-JP" sz="1200">
              <a:solidFill>
                <a:sysClr val="windowText" lastClr="000000"/>
              </a:solidFill>
            </a:rPr>
            <a:t>1,200</a:t>
          </a:r>
        </a:p>
        <a:p>
          <a:pPr algn="r">
            <a:lnSpc>
              <a:spcPts val="1300"/>
            </a:lnSpc>
          </a:pPr>
          <a:endParaRPr kumimoji="1" lang="en-US" altLang="ja-JP" sz="1200">
            <a:solidFill>
              <a:sysClr val="windowText" lastClr="000000"/>
            </a:solidFill>
          </a:endParaRPr>
        </a:p>
        <a:p>
          <a:pPr algn="r">
            <a:lnSpc>
              <a:spcPts val="1300"/>
            </a:lnSpc>
          </a:pPr>
          <a:r>
            <a:rPr kumimoji="1" lang="en-US" altLang="ja-JP" sz="1200">
              <a:solidFill>
                <a:sysClr val="windowText" lastClr="000000"/>
              </a:solidFill>
            </a:rPr>
            <a:t>1,000</a:t>
          </a:r>
        </a:p>
        <a:p>
          <a:pPr algn="r">
            <a:lnSpc>
              <a:spcPts val="1300"/>
            </a:lnSpc>
          </a:pPr>
          <a:endParaRPr kumimoji="1" lang="en-US" altLang="ja-JP" sz="1200">
            <a:solidFill>
              <a:sysClr val="windowText" lastClr="000000"/>
            </a:solidFill>
          </a:endParaRPr>
        </a:p>
        <a:p>
          <a:pPr algn="r">
            <a:lnSpc>
              <a:spcPts val="1300"/>
            </a:lnSpc>
          </a:pPr>
          <a:r>
            <a:rPr kumimoji="1" lang="en-US" altLang="ja-JP" sz="1200">
              <a:solidFill>
                <a:sysClr val="windowText" lastClr="000000"/>
              </a:solidFill>
            </a:rPr>
            <a:t>800</a:t>
          </a:r>
        </a:p>
        <a:p>
          <a:pPr algn="r">
            <a:lnSpc>
              <a:spcPts val="1300"/>
            </a:lnSpc>
          </a:pPr>
          <a:endParaRPr kumimoji="1" lang="en-US" altLang="ja-JP" sz="1200">
            <a:solidFill>
              <a:sysClr val="windowText" lastClr="000000"/>
            </a:solidFill>
          </a:endParaRPr>
        </a:p>
        <a:p>
          <a:pPr algn="r">
            <a:lnSpc>
              <a:spcPts val="1300"/>
            </a:lnSpc>
          </a:pPr>
          <a:r>
            <a:rPr kumimoji="1" lang="en-US" altLang="ja-JP" sz="1200">
              <a:solidFill>
                <a:sysClr val="windowText" lastClr="000000"/>
              </a:solidFill>
            </a:rPr>
            <a:t>600</a:t>
          </a:r>
        </a:p>
        <a:p>
          <a:pPr algn="r">
            <a:lnSpc>
              <a:spcPts val="1300"/>
            </a:lnSpc>
          </a:pPr>
          <a:endParaRPr kumimoji="1" lang="en-US" altLang="ja-JP" sz="1200">
            <a:solidFill>
              <a:sysClr val="windowText" lastClr="000000"/>
            </a:solidFill>
          </a:endParaRPr>
        </a:p>
        <a:p>
          <a:pPr algn="r">
            <a:lnSpc>
              <a:spcPts val="1300"/>
            </a:lnSpc>
          </a:pPr>
          <a:r>
            <a:rPr kumimoji="1" lang="en-US" altLang="ja-JP" sz="1200">
              <a:solidFill>
                <a:sysClr val="windowText" lastClr="000000"/>
              </a:solidFill>
            </a:rPr>
            <a:t>400</a:t>
          </a:r>
        </a:p>
        <a:p>
          <a:pPr algn="r">
            <a:lnSpc>
              <a:spcPts val="1300"/>
            </a:lnSpc>
          </a:pPr>
          <a:endParaRPr kumimoji="1" lang="en-US" altLang="ja-JP" sz="1200">
            <a:solidFill>
              <a:sysClr val="windowText" lastClr="000000"/>
            </a:solidFill>
          </a:endParaRPr>
        </a:p>
        <a:p>
          <a:pPr algn="r">
            <a:lnSpc>
              <a:spcPts val="1300"/>
            </a:lnSpc>
          </a:pPr>
          <a:r>
            <a:rPr kumimoji="1" lang="en-US" altLang="ja-JP" sz="1200">
              <a:solidFill>
                <a:sysClr val="windowText" lastClr="000000"/>
              </a:solidFill>
            </a:rPr>
            <a:t>200</a:t>
          </a:r>
        </a:p>
        <a:p>
          <a:pPr algn="r">
            <a:lnSpc>
              <a:spcPts val="1300"/>
            </a:lnSpc>
          </a:pPr>
          <a:endParaRPr kumimoji="1" lang="en-US" altLang="ja-JP" sz="1200">
            <a:solidFill>
              <a:sysClr val="windowText" lastClr="000000"/>
            </a:solidFill>
          </a:endParaRPr>
        </a:p>
        <a:p>
          <a:pPr algn="r">
            <a:lnSpc>
              <a:spcPts val="1400"/>
            </a:lnSpc>
          </a:pPr>
          <a:r>
            <a:rPr kumimoji="1" lang="en-US" altLang="ja-JP" sz="1200">
              <a:solidFill>
                <a:sysClr val="windowText" lastClr="000000"/>
              </a:solidFill>
            </a:rPr>
            <a:t>0</a:t>
          </a:r>
        </a:p>
        <a:p>
          <a:pPr algn="l"/>
          <a:endParaRPr kumimoji="1" lang="ja-JP" altLang="en-US" sz="1100"/>
        </a:p>
      </xdr:txBody>
    </xdr:sp>
    <xdr:clientData/>
  </xdr:twoCellAnchor>
  <xdr:twoCellAnchor>
    <xdr:from>
      <xdr:col>1</xdr:col>
      <xdr:colOff>1235634</xdr:colOff>
      <xdr:row>30</xdr:row>
      <xdr:rowOff>40340</xdr:rowOff>
    </xdr:from>
    <xdr:to>
      <xdr:col>2</xdr:col>
      <xdr:colOff>662889</xdr:colOff>
      <xdr:row>43</xdr:row>
      <xdr:rowOff>186764</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472203" y="7461124"/>
          <a:ext cx="871568" cy="305995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lnSpc>
              <a:spcPts val="1150"/>
            </a:lnSpc>
          </a:pPr>
          <a:r>
            <a:rPr kumimoji="1" lang="en-US" altLang="ja-JP" sz="1200"/>
            <a:t>j</a:t>
          </a:r>
          <a:r>
            <a:rPr kumimoji="1" lang="en-US" altLang="ja-JP" sz="1200">
              <a:solidFill>
                <a:sysClr val="windowText" lastClr="000000"/>
              </a:solidFill>
            </a:rPr>
            <a:t>2,000</a:t>
          </a:r>
        </a:p>
        <a:p>
          <a:pPr algn="r">
            <a:lnSpc>
              <a:spcPts val="1150"/>
            </a:lnSpc>
          </a:pPr>
          <a:endParaRPr kumimoji="1" lang="en-US" altLang="ja-JP" sz="1200">
            <a:solidFill>
              <a:sysClr val="windowText" lastClr="000000"/>
            </a:solidFill>
          </a:endParaRPr>
        </a:p>
        <a:p>
          <a:pPr algn="r">
            <a:lnSpc>
              <a:spcPts val="1150"/>
            </a:lnSpc>
          </a:pPr>
          <a:r>
            <a:rPr kumimoji="1" lang="en-US" altLang="ja-JP" sz="1200">
              <a:solidFill>
                <a:sysClr val="windowText" lastClr="000000"/>
              </a:solidFill>
            </a:rPr>
            <a:t>4,000</a:t>
          </a:r>
        </a:p>
        <a:p>
          <a:pPr marL="171450" indent="-171450" algn="r">
            <a:lnSpc>
              <a:spcPts val="1150"/>
            </a:lnSpc>
            <a:buFont typeface="Arial" panose="020B0604020202020204" pitchFamily="34" charset="0"/>
            <a:buChar char="•"/>
          </a:pPr>
          <a:endParaRPr kumimoji="1" lang="en-US" altLang="ja-JP" sz="1200">
            <a:solidFill>
              <a:sysClr val="windowText" lastClr="000000"/>
            </a:solidFill>
          </a:endParaRPr>
        </a:p>
        <a:p>
          <a:pPr algn="r">
            <a:lnSpc>
              <a:spcPts val="1150"/>
            </a:lnSpc>
          </a:pPr>
          <a:r>
            <a:rPr kumimoji="1" lang="en-US" altLang="ja-JP" sz="1200">
              <a:solidFill>
                <a:sysClr val="windowText" lastClr="000000"/>
              </a:solidFill>
            </a:rPr>
            <a:t>6,000</a:t>
          </a:r>
        </a:p>
        <a:p>
          <a:pPr algn="r">
            <a:lnSpc>
              <a:spcPts val="1150"/>
            </a:lnSpc>
          </a:pPr>
          <a:endParaRPr kumimoji="1" lang="en-US" altLang="ja-JP" sz="1200">
            <a:solidFill>
              <a:sysClr val="windowText" lastClr="000000"/>
            </a:solidFill>
          </a:endParaRPr>
        </a:p>
        <a:p>
          <a:pPr algn="r">
            <a:lnSpc>
              <a:spcPts val="1150"/>
            </a:lnSpc>
          </a:pPr>
          <a:r>
            <a:rPr kumimoji="1" lang="en-US" altLang="ja-JP" sz="1200">
              <a:solidFill>
                <a:sysClr val="windowText" lastClr="000000"/>
              </a:solidFill>
            </a:rPr>
            <a:t>8,000</a:t>
          </a:r>
        </a:p>
        <a:p>
          <a:pPr algn="r">
            <a:lnSpc>
              <a:spcPts val="1150"/>
            </a:lnSpc>
          </a:pPr>
          <a:endParaRPr kumimoji="1" lang="en-US" altLang="ja-JP" sz="1200">
            <a:solidFill>
              <a:sysClr val="windowText" lastClr="000000"/>
            </a:solidFill>
          </a:endParaRPr>
        </a:p>
        <a:p>
          <a:pPr algn="r">
            <a:lnSpc>
              <a:spcPts val="1150"/>
            </a:lnSpc>
          </a:pPr>
          <a:r>
            <a:rPr kumimoji="1" lang="en-US" altLang="ja-JP" sz="1200">
              <a:solidFill>
                <a:sysClr val="windowText" lastClr="000000"/>
              </a:solidFill>
            </a:rPr>
            <a:t>10,000</a:t>
          </a:r>
        </a:p>
        <a:p>
          <a:pPr algn="r">
            <a:lnSpc>
              <a:spcPts val="1150"/>
            </a:lnSpc>
          </a:pPr>
          <a:endParaRPr kumimoji="1" lang="en-US" altLang="ja-JP" sz="1200">
            <a:solidFill>
              <a:sysClr val="windowText" lastClr="000000"/>
            </a:solidFill>
          </a:endParaRPr>
        </a:p>
        <a:p>
          <a:pPr algn="r">
            <a:lnSpc>
              <a:spcPts val="1150"/>
            </a:lnSpc>
          </a:pPr>
          <a:r>
            <a:rPr kumimoji="1" lang="en-US" altLang="ja-JP" sz="1200">
              <a:solidFill>
                <a:sysClr val="windowText" lastClr="000000"/>
              </a:solidFill>
            </a:rPr>
            <a:t>12,000</a:t>
          </a:r>
        </a:p>
        <a:p>
          <a:pPr algn="r">
            <a:lnSpc>
              <a:spcPts val="1150"/>
            </a:lnSpc>
          </a:pPr>
          <a:endParaRPr kumimoji="1" lang="en-US" altLang="ja-JP" sz="1200">
            <a:solidFill>
              <a:sysClr val="windowText" lastClr="000000"/>
            </a:solidFill>
          </a:endParaRPr>
        </a:p>
        <a:p>
          <a:pPr algn="r">
            <a:lnSpc>
              <a:spcPts val="1150"/>
            </a:lnSpc>
          </a:pPr>
          <a:r>
            <a:rPr kumimoji="1" lang="en-US" altLang="ja-JP" sz="1200">
              <a:solidFill>
                <a:sysClr val="windowText" lastClr="000000"/>
              </a:solidFill>
            </a:rPr>
            <a:t>14,000</a:t>
          </a:r>
        </a:p>
        <a:p>
          <a:pPr algn="r">
            <a:lnSpc>
              <a:spcPts val="1150"/>
            </a:lnSpc>
          </a:pPr>
          <a:endParaRPr kumimoji="1" lang="en-US" altLang="ja-JP" sz="1200">
            <a:solidFill>
              <a:sysClr val="windowText" lastClr="000000"/>
            </a:solidFill>
          </a:endParaRPr>
        </a:p>
        <a:p>
          <a:pPr algn="r">
            <a:lnSpc>
              <a:spcPts val="1150"/>
            </a:lnSpc>
          </a:pPr>
          <a:r>
            <a:rPr kumimoji="1" lang="en-US" altLang="ja-JP" sz="1200">
              <a:solidFill>
                <a:sysClr val="windowText" lastClr="000000"/>
              </a:solidFill>
            </a:rPr>
            <a:t>16,000</a:t>
          </a:r>
        </a:p>
        <a:p>
          <a:pPr algn="r">
            <a:lnSpc>
              <a:spcPts val="1150"/>
            </a:lnSpc>
          </a:pPr>
          <a:endParaRPr kumimoji="1" lang="en-US" altLang="ja-JP" sz="1200">
            <a:solidFill>
              <a:sysClr val="windowText" lastClr="000000"/>
            </a:solidFill>
          </a:endParaRPr>
        </a:p>
        <a:p>
          <a:pPr algn="r">
            <a:lnSpc>
              <a:spcPts val="1150"/>
            </a:lnSpc>
          </a:pPr>
          <a:r>
            <a:rPr kumimoji="1" lang="en-US" altLang="ja-JP" sz="1200">
              <a:solidFill>
                <a:sysClr val="windowText" lastClr="000000"/>
              </a:solidFill>
            </a:rPr>
            <a:t>18,000</a:t>
          </a:r>
        </a:p>
        <a:p>
          <a:pPr algn="r">
            <a:lnSpc>
              <a:spcPts val="1150"/>
            </a:lnSpc>
          </a:pPr>
          <a:endParaRPr kumimoji="1" lang="en-US" altLang="ja-JP" sz="1200">
            <a:solidFill>
              <a:sysClr val="windowText" lastClr="000000"/>
            </a:solidFill>
          </a:endParaRPr>
        </a:p>
        <a:p>
          <a:pPr algn="r">
            <a:lnSpc>
              <a:spcPts val="1150"/>
            </a:lnSpc>
          </a:pPr>
          <a:r>
            <a:rPr kumimoji="1" lang="en-US" altLang="ja-JP" sz="1200">
              <a:solidFill>
                <a:sysClr val="windowText" lastClr="000000"/>
              </a:solidFill>
            </a:rPr>
            <a:t>20,000</a:t>
          </a:r>
        </a:p>
      </xdr:txBody>
    </xdr:sp>
    <xdr:clientData/>
  </xdr:twoCellAnchor>
  <xdr:twoCellAnchor>
    <xdr:from>
      <xdr:col>1</xdr:col>
      <xdr:colOff>112057</xdr:colOff>
      <xdr:row>21</xdr:row>
      <xdr:rowOff>186759</xdr:rowOff>
    </xdr:from>
    <xdr:to>
      <xdr:col>2</xdr:col>
      <xdr:colOff>234168</xdr:colOff>
      <xdr:row>26</xdr:row>
      <xdr:rowOff>4991</xdr:rowOff>
    </xdr:to>
    <xdr:sp macro="" textlink="">
      <xdr:nvSpPr>
        <xdr:cNvPr id="15" name="テキスト ボックス 1">
          <a:extLst>
            <a:ext uri="{FF2B5EF4-FFF2-40B4-BE49-F238E27FC236}">
              <a16:creationId xmlns:a16="http://schemas.microsoft.com/office/drawing/2014/main" id="{00000000-0008-0000-0000-00000F000000}"/>
            </a:ext>
          </a:extLst>
        </xdr:cNvPr>
        <xdr:cNvSpPr txBox="1"/>
      </xdr:nvSpPr>
      <xdr:spPr>
        <a:xfrm>
          <a:off x="373528" y="5584259"/>
          <a:ext cx="1690934" cy="938820"/>
        </a:xfrm>
        <a:prstGeom prst="rect">
          <a:avLst/>
        </a:prstGeom>
      </xdr:spPr>
      <xdr:txBody>
        <a:bodyPr vert="horz"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altLang="ja-JP" sz="1600">
              <a:latin typeface="Arial" panose="020B0604020202020204" pitchFamily="34" charset="0"/>
              <a:ea typeface="Meiryo UI" panose="020B0604030504040204" pitchFamily="50" charset="-128"/>
              <a:cs typeface="Arial" panose="020B0604020202020204" pitchFamily="34" charset="0"/>
            </a:rPr>
            <a:t>(cumulative</a:t>
          </a:r>
          <a:endParaRPr lang="en-US" altLang="ja-JP" sz="1600" baseline="0">
            <a:latin typeface="Arial" panose="020B0604020202020204" pitchFamily="34" charset="0"/>
            <a:ea typeface="Meiryo UI" panose="020B0604030504040204" pitchFamily="50" charset="-128"/>
            <a:cs typeface="Arial" panose="020B0604020202020204" pitchFamily="34" charset="0"/>
          </a:endParaRPr>
        </a:p>
        <a:p>
          <a:pPr algn="ctr"/>
          <a:r>
            <a:rPr lang="en-US" altLang="ja-JP" sz="1600" baseline="0">
              <a:latin typeface="Arial" panose="020B0604020202020204" pitchFamily="34" charset="0"/>
              <a:ea typeface="Meiryo UI" panose="020B0604030504040204" pitchFamily="50" charset="-128"/>
              <a:cs typeface="Arial" panose="020B0604020202020204" pitchFamily="34" charset="0"/>
            </a:rPr>
            <a:t>total</a:t>
          </a:r>
          <a:r>
            <a:rPr lang="en-US" altLang="ja-JP" sz="1600">
              <a:latin typeface="Arial" panose="020B0604020202020204" pitchFamily="34" charset="0"/>
              <a:ea typeface="Meiryo UI" panose="020B0604030504040204" pitchFamily="50" charset="-128"/>
              <a:cs typeface="Arial" panose="020B0604020202020204" pitchFamily="34" charset="0"/>
            </a:rPr>
            <a:t>)</a:t>
          </a:r>
        </a:p>
        <a:p>
          <a:pPr algn="ctr"/>
          <a:r>
            <a:rPr lang="en-US" altLang="ja-JP" sz="1600">
              <a:latin typeface="Arial" panose="020B0604020202020204" pitchFamily="34" charset="0"/>
              <a:ea typeface="Meiryo UI" panose="020B0604030504040204" pitchFamily="50" charset="-128"/>
              <a:cs typeface="Arial" panose="020B0604020202020204" pitchFamily="34" charset="0"/>
            </a:rPr>
            <a:t>[10,000 units]</a:t>
          </a:r>
          <a:endParaRPr lang="ja-JP" altLang="en-US" sz="1600">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1</xdr:col>
      <xdr:colOff>261470</xdr:colOff>
      <xdr:row>28</xdr:row>
      <xdr:rowOff>18676</xdr:rowOff>
    </xdr:from>
    <xdr:to>
      <xdr:col>1</xdr:col>
      <xdr:colOff>1521011</xdr:colOff>
      <xdr:row>39</xdr:row>
      <xdr:rowOff>112458</xdr:rowOff>
    </xdr:to>
    <xdr:sp macro="" textlink="">
      <xdr:nvSpPr>
        <xdr:cNvPr id="16" name="テキスト ボックス 1">
          <a:extLst>
            <a:ext uri="{FF2B5EF4-FFF2-40B4-BE49-F238E27FC236}">
              <a16:creationId xmlns:a16="http://schemas.microsoft.com/office/drawing/2014/main" id="{00000000-0008-0000-0000-000010000000}"/>
            </a:ext>
          </a:extLst>
        </xdr:cNvPr>
        <xdr:cNvSpPr txBox="1"/>
      </xdr:nvSpPr>
      <xdr:spPr>
        <a:xfrm>
          <a:off x="522941" y="6985000"/>
          <a:ext cx="1259541" cy="2559076"/>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altLang="ja-JP" sz="1800">
              <a:latin typeface="Arial" panose="020B0604020202020204" pitchFamily="34" charset="0"/>
              <a:ea typeface="HGPｺﾞｼｯｸE" panose="020B0900000000000000" pitchFamily="50" charset="-128"/>
              <a:cs typeface="Arial" panose="020B0604020202020204" pitchFamily="34" charset="0"/>
            </a:rPr>
            <a:t>CO</a:t>
          </a:r>
          <a:r>
            <a:rPr lang="en-US" altLang="ja-JP" sz="1800" baseline="-25000">
              <a:latin typeface="Arial" panose="020B0604020202020204" pitchFamily="34" charset="0"/>
              <a:ea typeface="HGPｺﾞｼｯｸE" panose="020B0900000000000000" pitchFamily="50" charset="-128"/>
              <a:cs typeface="Arial" panose="020B0604020202020204" pitchFamily="34" charset="0"/>
            </a:rPr>
            <a:t>2</a:t>
          </a:r>
          <a:endParaRPr kumimoji="1" lang="en-US" altLang="ja-JP" sz="1800" baseline="0">
            <a:effectLst/>
            <a:latin typeface="Arial" panose="020B0604020202020204" pitchFamily="34" charset="0"/>
            <a:ea typeface="+mn-ea"/>
            <a:cs typeface="Arial" panose="020B0604020202020204" pitchFamily="34" charset="0"/>
          </a:endParaRPr>
        </a:p>
        <a:p>
          <a:pPr algn="ctr"/>
          <a:r>
            <a:rPr kumimoji="1" lang="en-US" altLang="ja-JP" sz="1800">
              <a:effectLst/>
              <a:latin typeface="Arial" panose="020B0604020202020204" pitchFamily="34" charset="0"/>
              <a:ea typeface="+mn-ea"/>
              <a:cs typeface="Arial" panose="020B0604020202020204" pitchFamily="34" charset="0"/>
            </a:rPr>
            <a:t>Emission Reduction Effect </a:t>
          </a:r>
          <a:endParaRPr lang="en-US" altLang="ja-JP" sz="1800">
            <a:latin typeface="Arial" panose="020B0604020202020204" pitchFamily="34" charset="0"/>
            <a:ea typeface="HGPｺﾞｼｯｸE" panose="020B0900000000000000" pitchFamily="50" charset="-128"/>
            <a:cs typeface="Arial" panose="020B0604020202020204" pitchFamily="34" charset="0"/>
          </a:endParaRPr>
        </a:p>
      </xdr:txBody>
    </xdr:sp>
    <xdr:clientData/>
  </xdr:twoCellAnchor>
  <xdr:twoCellAnchor>
    <xdr:from>
      <xdr:col>1</xdr:col>
      <xdr:colOff>56029</xdr:colOff>
      <xdr:row>36</xdr:row>
      <xdr:rowOff>149410</xdr:rowOff>
    </xdr:from>
    <xdr:to>
      <xdr:col>2</xdr:col>
      <xdr:colOff>176767</xdr:colOff>
      <xdr:row>40</xdr:row>
      <xdr:rowOff>186696</xdr:rowOff>
    </xdr:to>
    <xdr:sp macro="" textlink="">
      <xdr:nvSpPr>
        <xdr:cNvPr id="17" name="テキスト ボックス 1">
          <a:extLst>
            <a:ext uri="{FF2B5EF4-FFF2-40B4-BE49-F238E27FC236}">
              <a16:creationId xmlns:a16="http://schemas.microsoft.com/office/drawing/2014/main" id="{00000000-0008-0000-0000-000011000000}"/>
            </a:ext>
          </a:extLst>
        </xdr:cNvPr>
        <xdr:cNvSpPr txBox="1"/>
      </xdr:nvSpPr>
      <xdr:spPr>
        <a:xfrm>
          <a:off x="317500" y="8908675"/>
          <a:ext cx="1689561" cy="933756"/>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altLang="ja-JP" sz="1600">
              <a:latin typeface="Arial" panose="020B0604020202020204" pitchFamily="34" charset="0"/>
              <a:ea typeface="Meiryo UI" panose="020B0604030504040204" pitchFamily="50" charset="-128"/>
              <a:cs typeface="Arial" panose="020B0604020202020204" pitchFamily="34" charset="0"/>
            </a:rPr>
            <a:t>(cumulative</a:t>
          </a:r>
          <a:r>
            <a:rPr lang="en-US" altLang="ja-JP" sz="1600" baseline="0">
              <a:latin typeface="Arial" panose="020B0604020202020204" pitchFamily="34" charset="0"/>
              <a:ea typeface="Meiryo UI" panose="020B0604030504040204" pitchFamily="50" charset="-128"/>
              <a:cs typeface="Arial" panose="020B0604020202020204" pitchFamily="34" charset="0"/>
            </a:rPr>
            <a:t> total</a:t>
          </a:r>
          <a:r>
            <a:rPr lang="en-US" altLang="ja-JP" sz="1600">
              <a:latin typeface="Arial" panose="020B0604020202020204" pitchFamily="34" charset="0"/>
              <a:ea typeface="Meiryo UI" panose="020B0604030504040204" pitchFamily="50" charset="-128"/>
              <a:cs typeface="Arial" panose="020B0604020202020204" pitchFamily="34" charset="0"/>
            </a:rPr>
            <a:t>)</a:t>
          </a:r>
        </a:p>
        <a:p>
          <a:pPr algn="ctr"/>
          <a:r>
            <a:rPr lang="en-US" altLang="ja-JP" sz="1600">
              <a:latin typeface="Arial" panose="020B0604020202020204" pitchFamily="34" charset="0"/>
              <a:ea typeface="Meiryo UI" panose="020B0604030504040204" pitchFamily="50" charset="-128"/>
              <a:cs typeface="Arial" panose="020B0604020202020204" pitchFamily="34" charset="0"/>
            </a:rPr>
            <a:t>[10,000t-CO</a:t>
          </a:r>
          <a:r>
            <a:rPr lang="en-US" altLang="ja-JP" sz="1600" baseline="-25000">
              <a:latin typeface="Arial" panose="020B0604020202020204" pitchFamily="34" charset="0"/>
              <a:ea typeface="Meiryo UI" panose="020B0604030504040204" pitchFamily="50" charset="-128"/>
              <a:cs typeface="Arial" panose="020B0604020202020204" pitchFamily="34" charset="0"/>
            </a:rPr>
            <a:t>2</a:t>
          </a:r>
          <a:r>
            <a:rPr lang="en-US" altLang="ja-JP" sz="1600">
              <a:latin typeface="Arial" panose="020B0604020202020204" pitchFamily="34" charset="0"/>
              <a:ea typeface="Meiryo UI" panose="020B0604030504040204" pitchFamily="50" charset="-128"/>
              <a:cs typeface="Arial" panose="020B0604020202020204" pitchFamily="34" charset="0"/>
            </a:rPr>
            <a:t>]</a:t>
          </a:r>
        </a:p>
      </xdr:txBody>
    </xdr:sp>
    <xdr:clientData/>
  </xdr:twoCellAnchor>
  <xdr:twoCellAnchor>
    <xdr:from>
      <xdr:col>4</xdr:col>
      <xdr:colOff>0</xdr:colOff>
      <xdr:row>16</xdr:row>
      <xdr:rowOff>186765</xdr:rowOff>
    </xdr:from>
    <xdr:to>
      <xdr:col>5</xdr:col>
      <xdr:colOff>448235</xdr:colOff>
      <xdr:row>21</xdr:row>
      <xdr:rowOff>4997</xdr:rowOff>
    </xdr:to>
    <xdr:sp macro="" textlink="">
      <xdr:nvSpPr>
        <xdr:cNvPr id="18" name="テキスト ボックス 1">
          <a:extLst>
            <a:ext uri="{FF2B5EF4-FFF2-40B4-BE49-F238E27FC236}">
              <a16:creationId xmlns:a16="http://schemas.microsoft.com/office/drawing/2014/main" id="{00000000-0008-0000-0000-000012000000}"/>
            </a:ext>
          </a:extLst>
        </xdr:cNvPr>
        <xdr:cNvSpPr txBox="1"/>
      </xdr:nvSpPr>
      <xdr:spPr>
        <a:xfrm>
          <a:off x="4967941" y="4463677"/>
          <a:ext cx="2017059" cy="938820"/>
        </a:xfrm>
        <a:prstGeom prst="rect">
          <a:avLst/>
        </a:prstGeom>
        <a:solidFill>
          <a:schemeClr val="bg1"/>
        </a:solidFill>
      </xdr:spPr>
      <xdr:txBody>
        <a:bodyPr vert="horz" wrap="square" rtlCol="0" anchor="t"/>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en-US" altLang="ja-JP" sz="1800">
              <a:latin typeface="Arial" panose="020B0604020202020204" pitchFamily="34" charset="0"/>
              <a:ea typeface="Meiryo UI" panose="020B0604030504040204" pitchFamily="50" charset="-128"/>
              <a:cs typeface="Arial" panose="020B0604020202020204" pitchFamily="34" charset="0"/>
            </a:rPr>
            <a:t>single year</a:t>
          </a:r>
        </a:p>
        <a:p>
          <a:pPr algn="l"/>
          <a:endParaRPr lang="en-US" altLang="ja-JP" sz="1400">
            <a:latin typeface="Arial" panose="020B0604020202020204" pitchFamily="34" charset="0"/>
            <a:ea typeface="Meiryo UI" panose="020B0604030504040204" pitchFamily="50" charset="-128"/>
            <a:cs typeface="Arial" panose="020B0604020202020204" pitchFamily="34" charset="0"/>
          </a:endParaRPr>
        </a:p>
        <a:p>
          <a:pPr algn="l"/>
          <a:r>
            <a:rPr lang="en-US" altLang="ja-JP" sz="1800">
              <a:latin typeface="Arial" panose="020B0604020202020204" pitchFamily="34" charset="0"/>
              <a:ea typeface="Meiryo UI" panose="020B0604030504040204" pitchFamily="50" charset="-128"/>
              <a:cs typeface="Arial" panose="020B0604020202020204" pitchFamily="34" charset="0"/>
            </a:rPr>
            <a:t>cumulative total</a:t>
          </a:r>
          <a:endParaRPr lang="ja-JP" altLang="en-US" sz="1800">
            <a:latin typeface="Arial" panose="020B0604020202020204" pitchFamily="34" charset="0"/>
            <a:ea typeface="Meiryo UI" panose="020B0604030504040204" pitchFamily="50" charset="-128"/>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0.59868</cdr:x>
      <cdr:y>0.75738</cdr:y>
    </cdr:from>
    <cdr:to>
      <cdr:x>0.82785</cdr:x>
      <cdr:y>0.97377</cdr:y>
    </cdr:to>
    <cdr:sp macro="" textlink="">
      <cdr:nvSpPr>
        <cdr:cNvPr id="6" name="テキスト ボックス 5"/>
        <cdr:cNvSpPr txBox="1"/>
      </cdr:nvSpPr>
      <cdr:spPr>
        <a:xfrm xmlns:a="http://schemas.openxmlformats.org/drawingml/2006/main">
          <a:off x="6917453" y="2875999"/>
          <a:ext cx="2647947" cy="821694"/>
        </a:xfrm>
        <a:prstGeom xmlns:a="http://schemas.openxmlformats.org/drawingml/2006/main" prst="rect">
          <a:avLst/>
        </a:prstGeom>
        <a:noFill xmlns:a="http://schemas.openxmlformats.org/drawingml/2006/main"/>
      </cdr:spPr>
      <cdr:txBody>
        <a:bodyPr xmlns:a="http://schemas.openxmlformats.org/drawingml/2006/main" vertOverflow="clip" wrap="square" rtlCol="0" anchor="ctr"/>
        <a:lstStyle xmlns:a="http://schemas.openxmlformats.org/drawingml/2006/main"/>
        <a:p xmlns:a="http://schemas.openxmlformats.org/drawingml/2006/main">
          <a:pPr algn="ctr"/>
          <a:r>
            <a:rPr lang="en-US" altLang="ja-JP" sz="2000" b="0">
              <a:solidFill>
                <a:srgbClr val="FF0000"/>
              </a:solidFill>
              <a:latin typeface="Arial" panose="020B0604020202020204" pitchFamily="34" charset="0"/>
              <a:ea typeface="HGPｺﾞｼｯｸE" panose="020B0900000000000000" pitchFamily="50" charset="-128"/>
              <a:cs typeface="Arial" panose="020B0604020202020204" pitchFamily="34" charset="0"/>
            </a:rPr>
            <a:t>【Cumulative total】</a:t>
          </a:r>
        </a:p>
        <a:p xmlns:a="http://schemas.openxmlformats.org/drawingml/2006/main">
          <a:pPr algn="ctr"/>
          <a:r>
            <a:rPr lang="en-US" altLang="ja-JP" sz="2000" b="0">
              <a:solidFill>
                <a:srgbClr val="FF0000"/>
              </a:solidFill>
              <a:latin typeface="Arial" panose="020B0604020202020204" pitchFamily="34" charset="0"/>
              <a:ea typeface="HGPｺﾞｼｯｸE" panose="020B0900000000000000" pitchFamily="50" charset="-128"/>
              <a:cs typeface="Arial" panose="020B0604020202020204" pitchFamily="34" charset="0"/>
            </a:rPr>
            <a:t>160 million tons</a:t>
          </a:r>
          <a:endParaRPr lang="ja-JP" altLang="en-US" sz="2000" b="0">
            <a:solidFill>
              <a:srgbClr val="FF0000"/>
            </a:solidFill>
            <a:latin typeface="Arial" panose="020B0604020202020204" pitchFamily="34" charset="0"/>
            <a:ea typeface="HGPｺﾞｼｯｸE" panose="020B0900000000000000" pitchFamily="50" charset="-128"/>
            <a:cs typeface="Arial" panose="020B0604020202020204" pitchFamily="34" charset="0"/>
          </a:endParaRPr>
        </a:p>
      </cdr:txBody>
    </cdr:sp>
  </cdr:relSizeAnchor>
  <cdr:relSizeAnchor xmlns:cdr="http://schemas.openxmlformats.org/drawingml/2006/chartDrawing">
    <cdr:from>
      <cdr:x>0.87583</cdr:x>
      <cdr:y>0.08018</cdr:y>
    </cdr:from>
    <cdr:to>
      <cdr:x>0.97619</cdr:x>
      <cdr:y>0.7541</cdr:y>
    </cdr:to>
    <cdr:sp macro="" textlink="">
      <cdr:nvSpPr>
        <cdr:cNvPr id="7" name="テキスト ボックス 6"/>
        <cdr:cNvSpPr txBox="1"/>
      </cdr:nvSpPr>
      <cdr:spPr>
        <a:xfrm xmlns:a="http://schemas.openxmlformats.org/drawingml/2006/main">
          <a:off x="10992226" y="304468"/>
          <a:ext cx="1259541" cy="255907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altLang="ja-JP" sz="1800">
              <a:latin typeface="Arial" panose="020B0604020202020204" pitchFamily="34" charset="0"/>
              <a:ea typeface="HGPｺﾞｼｯｸE" panose="020B0900000000000000" pitchFamily="50" charset="-128"/>
              <a:cs typeface="Arial" panose="020B0604020202020204" pitchFamily="34" charset="0"/>
            </a:rPr>
            <a:t>CO</a:t>
          </a:r>
          <a:r>
            <a:rPr lang="en-US" altLang="ja-JP" sz="1800" baseline="-25000">
              <a:latin typeface="Arial" panose="020B0604020202020204" pitchFamily="34" charset="0"/>
              <a:ea typeface="HGPｺﾞｼｯｸE" panose="020B0900000000000000" pitchFamily="50" charset="-128"/>
              <a:cs typeface="Arial" panose="020B0604020202020204" pitchFamily="34" charset="0"/>
            </a:rPr>
            <a:t>2</a:t>
          </a:r>
          <a:endParaRPr kumimoji="1" lang="en-US" altLang="ja-JP" sz="1800" baseline="0">
            <a:effectLst/>
            <a:latin typeface="Arial" panose="020B0604020202020204" pitchFamily="34" charset="0"/>
            <a:ea typeface="+mn-ea"/>
            <a:cs typeface="Arial" panose="020B0604020202020204" pitchFamily="34" charset="0"/>
          </a:endParaRPr>
        </a:p>
        <a:p xmlns:a="http://schemas.openxmlformats.org/drawingml/2006/main">
          <a:pPr algn="ctr"/>
          <a:r>
            <a:rPr kumimoji="1" lang="en-US" altLang="ja-JP" sz="1800">
              <a:effectLst/>
              <a:latin typeface="Arial" panose="020B0604020202020204" pitchFamily="34" charset="0"/>
              <a:ea typeface="+mn-ea"/>
              <a:cs typeface="Arial" panose="020B0604020202020204" pitchFamily="34" charset="0"/>
            </a:rPr>
            <a:t>Emission Reduction Effect </a:t>
          </a:r>
          <a:endParaRPr lang="en-US" altLang="ja-JP" sz="1800">
            <a:latin typeface="Arial" panose="020B0604020202020204" pitchFamily="34" charset="0"/>
            <a:ea typeface="HGPｺﾞｼｯｸE" panose="020B0900000000000000" pitchFamily="50" charset="-128"/>
            <a:cs typeface="Arial" panose="020B0604020202020204" pitchFamily="34" charset="0"/>
          </a:endParaRPr>
        </a:p>
      </cdr:txBody>
    </cdr:sp>
  </cdr:relSizeAnchor>
  <cdr:relSizeAnchor xmlns:cdr="http://schemas.openxmlformats.org/drawingml/2006/chartDrawing">
    <cdr:from>
      <cdr:x>0.86092</cdr:x>
      <cdr:y>0.54917</cdr:y>
    </cdr:from>
    <cdr:to>
      <cdr:x>0.99554</cdr:x>
      <cdr:y>0.79507</cdr:y>
    </cdr:to>
    <cdr:sp macro="" textlink="">
      <cdr:nvSpPr>
        <cdr:cNvPr id="9" name="テキスト ボックス 8"/>
        <cdr:cNvSpPr txBox="1"/>
      </cdr:nvSpPr>
      <cdr:spPr>
        <a:xfrm xmlns:a="http://schemas.openxmlformats.org/drawingml/2006/main">
          <a:off x="10804997" y="2085380"/>
          <a:ext cx="1689561" cy="93375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altLang="ja-JP" sz="1600">
              <a:latin typeface="Arial" panose="020B0604020202020204" pitchFamily="34" charset="0"/>
              <a:ea typeface="Meiryo UI" panose="020B0604030504040204" pitchFamily="50" charset="-128"/>
              <a:cs typeface="Arial" panose="020B0604020202020204" pitchFamily="34" charset="0"/>
            </a:rPr>
            <a:t>(single</a:t>
          </a:r>
          <a:r>
            <a:rPr lang="en-US" altLang="ja-JP" sz="1600" baseline="0">
              <a:latin typeface="Arial" panose="020B0604020202020204" pitchFamily="34" charset="0"/>
              <a:ea typeface="Meiryo UI" panose="020B0604030504040204" pitchFamily="50" charset="-128"/>
              <a:cs typeface="Arial" panose="020B0604020202020204" pitchFamily="34" charset="0"/>
            </a:rPr>
            <a:t> year</a:t>
          </a:r>
          <a:r>
            <a:rPr lang="en-US" altLang="ja-JP" sz="1600">
              <a:latin typeface="Arial" panose="020B0604020202020204" pitchFamily="34" charset="0"/>
              <a:ea typeface="Meiryo UI" panose="020B0604030504040204" pitchFamily="50" charset="-128"/>
              <a:cs typeface="Arial" panose="020B0604020202020204" pitchFamily="34" charset="0"/>
            </a:rPr>
            <a:t>)</a:t>
          </a:r>
        </a:p>
        <a:p xmlns:a="http://schemas.openxmlformats.org/drawingml/2006/main">
          <a:pPr algn="ctr"/>
          <a:r>
            <a:rPr lang="en-US" altLang="ja-JP" sz="1600">
              <a:latin typeface="Arial" panose="020B0604020202020204" pitchFamily="34" charset="0"/>
              <a:ea typeface="Meiryo UI" panose="020B0604030504040204" pitchFamily="50" charset="-128"/>
              <a:cs typeface="Arial" panose="020B0604020202020204" pitchFamily="34" charset="0"/>
            </a:rPr>
            <a:t>[10,000t-CO</a:t>
          </a:r>
          <a:r>
            <a:rPr lang="en-US" altLang="ja-JP" sz="1600" baseline="-25000">
              <a:latin typeface="Arial" panose="020B0604020202020204" pitchFamily="34" charset="0"/>
              <a:ea typeface="Meiryo UI" panose="020B0604030504040204" pitchFamily="50" charset="-128"/>
              <a:cs typeface="Arial" panose="020B0604020202020204" pitchFamily="34" charset="0"/>
            </a:rPr>
            <a:t>2</a:t>
          </a:r>
          <a:r>
            <a:rPr lang="en-US" altLang="ja-JP" sz="1600">
              <a:latin typeface="Arial" panose="020B0604020202020204" pitchFamily="34" charset="0"/>
              <a:ea typeface="Meiryo UI" panose="020B0604030504040204" pitchFamily="50" charset="-128"/>
              <a:cs typeface="Arial" panose="020B0604020202020204" pitchFamily="34" charset="0"/>
            </a:rPr>
            <a:t>]</a:t>
          </a:r>
        </a:p>
      </cdr:txBody>
    </cdr:sp>
  </cdr:relSizeAnchor>
  <cdr:relSizeAnchor xmlns:cdr="http://schemas.openxmlformats.org/drawingml/2006/chartDrawing">
    <cdr:from>
      <cdr:x>0.3597</cdr:x>
      <cdr:y>0.46587</cdr:y>
    </cdr:from>
    <cdr:to>
      <cdr:x>0.52042</cdr:x>
      <cdr:y>0.7131</cdr:y>
    </cdr:to>
    <cdr:sp macro="" textlink="">
      <cdr:nvSpPr>
        <cdr:cNvPr id="12" name="テキスト ボックス 1"/>
        <cdr:cNvSpPr txBox="1"/>
      </cdr:nvSpPr>
      <cdr:spPr>
        <a:xfrm xmlns:a="http://schemas.openxmlformats.org/drawingml/2006/main">
          <a:off x="4514476" y="1769036"/>
          <a:ext cx="2017059" cy="938820"/>
        </a:xfrm>
        <a:prstGeom xmlns:a="http://schemas.openxmlformats.org/drawingml/2006/main" prst="rect">
          <a:avLst/>
        </a:prstGeom>
        <a:solidFill xmlns:a="http://schemas.openxmlformats.org/drawingml/2006/main">
          <a:schemeClr val="bg1"/>
        </a:solidFill>
      </cdr:spPr>
      <cdr:txBody>
        <a:bodyPr xmlns:a="http://schemas.openxmlformats.org/drawingml/2006/main" vert="horz"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altLang="ja-JP" sz="1800">
              <a:latin typeface="Arial" panose="020B0604020202020204" pitchFamily="34" charset="0"/>
              <a:ea typeface="Meiryo UI" panose="020B0604030504040204" pitchFamily="50" charset="-128"/>
              <a:cs typeface="Arial" panose="020B0604020202020204" pitchFamily="34" charset="0"/>
            </a:rPr>
            <a:t>single year</a:t>
          </a:r>
        </a:p>
        <a:p xmlns:a="http://schemas.openxmlformats.org/drawingml/2006/main">
          <a:pPr algn="l"/>
          <a:endParaRPr lang="en-US" altLang="ja-JP" sz="700">
            <a:latin typeface="Arial" panose="020B0604020202020204" pitchFamily="34" charset="0"/>
            <a:ea typeface="Meiryo UI" panose="020B0604030504040204" pitchFamily="50" charset="-128"/>
            <a:cs typeface="Arial" panose="020B0604020202020204" pitchFamily="34" charset="0"/>
          </a:endParaRPr>
        </a:p>
        <a:p xmlns:a="http://schemas.openxmlformats.org/drawingml/2006/main">
          <a:pPr algn="l"/>
          <a:r>
            <a:rPr lang="en-US" altLang="ja-JP" sz="1800">
              <a:latin typeface="Arial" panose="020B0604020202020204" pitchFamily="34" charset="0"/>
              <a:ea typeface="Meiryo UI" panose="020B0604030504040204" pitchFamily="50" charset="-128"/>
              <a:cs typeface="Arial" panose="020B0604020202020204" pitchFamily="34" charset="0"/>
            </a:rPr>
            <a:t>cumulative total</a:t>
          </a:r>
          <a:endParaRPr lang="ja-JP" altLang="en-US" sz="1800">
            <a:latin typeface="Arial" panose="020B0604020202020204" pitchFamily="34" charset="0"/>
            <a:ea typeface="Meiryo UI" panose="020B0604030504040204" pitchFamily="50" charset="-128"/>
            <a:cs typeface="Arial" panose="020B0604020202020204" pitchFamily="34"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0.5785</cdr:x>
      <cdr:y>0</cdr:y>
    </cdr:from>
    <cdr:to>
      <cdr:x>0.78135</cdr:x>
      <cdr:y>0.27299</cdr:y>
    </cdr:to>
    <cdr:sp macro="" textlink="">
      <cdr:nvSpPr>
        <cdr:cNvPr id="2" name="テキスト ボックス 1"/>
        <cdr:cNvSpPr txBox="1"/>
      </cdr:nvSpPr>
      <cdr:spPr>
        <a:xfrm xmlns:a="http://schemas.openxmlformats.org/drawingml/2006/main">
          <a:off x="7260455" y="0"/>
          <a:ext cx="2545887" cy="1101262"/>
        </a:xfrm>
        <a:prstGeom xmlns:a="http://schemas.openxmlformats.org/drawingml/2006/main" prst="rect">
          <a:avLst/>
        </a:prstGeom>
        <a:noFill xmlns:a="http://schemas.openxmlformats.org/drawingml/2006/main"/>
      </cdr:spPr>
      <cdr:txBody>
        <a:bodyPr xmlns:a="http://schemas.openxmlformats.org/drawingml/2006/main" vertOverflow="clip" wrap="square" rtlCol="0" anchor="ctr"/>
        <a:lstStyle xmlns:a="http://schemas.openxmlformats.org/drawingml/2006/main"/>
        <a:p xmlns:a="http://schemas.openxmlformats.org/drawingml/2006/main">
          <a:pPr algn="ctr"/>
          <a:r>
            <a:rPr lang="en-US" altLang="ja-JP" sz="2000" b="0">
              <a:solidFill>
                <a:srgbClr val="FF0000"/>
              </a:solidFill>
              <a:latin typeface="Arial" panose="020B0604020202020204" pitchFamily="34" charset="0"/>
              <a:ea typeface="HGPｺﾞｼｯｸE" panose="020B0900000000000000" pitchFamily="50" charset="-128"/>
              <a:cs typeface="Arial" panose="020B0604020202020204" pitchFamily="34" charset="0"/>
            </a:rPr>
            <a:t>【Cumulative Total】20</a:t>
          </a:r>
          <a:r>
            <a:rPr lang="en-US" altLang="ja-JP" sz="2000" b="0" baseline="0">
              <a:solidFill>
                <a:srgbClr val="FF0000"/>
              </a:solidFill>
              <a:latin typeface="Arial" panose="020B0604020202020204" pitchFamily="34" charset="0"/>
              <a:ea typeface="HGPｺﾞｼｯｸE" panose="020B0900000000000000" pitchFamily="50" charset="-128"/>
              <a:cs typeface="Arial" panose="020B0604020202020204" pitchFamily="34" charset="0"/>
            </a:rPr>
            <a:t> million units</a:t>
          </a:r>
          <a:endParaRPr lang="ja-JP" altLang="en-US" sz="2000" b="0">
            <a:solidFill>
              <a:srgbClr val="FF0000"/>
            </a:solidFill>
            <a:latin typeface="Arial" panose="020B0604020202020204" pitchFamily="34" charset="0"/>
            <a:ea typeface="HGPｺﾞｼｯｸE" panose="020B0900000000000000" pitchFamily="50" charset="-128"/>
            <a:cs typeface="Arial" panose="020B0604020202020204" pitchFamily="34" charset="0"/>
          </a:endParaRPr>
        </a:p>
      </cdr:txBody>
    </cdr:sp>
  </cdr:relSizeAnchor>
  <cdr:relSizeAnchor xmlns:cdr="http://schemas.openxmlformats.org/drawingml/2006/chartDrawing">
    <cdr:from>
      <cdr:x>0.8809</cdr:x>
      <cdr:y>0.22161</cdr:y>
    </cdr:from>
    <cdr:to>
      <cdr:x>0.95982</cdr:x>
      <cdr:y>0.62962</cdr:y>
    </cdr:to>
    <cdr:sp macro="" textlink="">
      <cdr:nvSpPr>
        <cdr:cNvPr id="22" name="テキスト ボックス 21"/>
        <cdr:cNvSpPr txBox="1"/>
      </cdr:nvSpPr>
      <cdr:spPr>
        <a:xfrm xmlns:a="http://schemas.openxmlformats.org/drawingml/2006/main">
          <a:off x="11055874" y="894017"/>
          <a:ext cx="990450" cy="1645960"/>
        </a:xfrm>
        <a:prstGeom xmlns:a="http://schemas.openxmlformats.org/drawingml/2006/main" prst="rect">
          <a:avLst/>
        </a:prstGeom>
      </cdr:spPr>
      <cdr:txBody>
        <a:bodyPr xmlns:a="http://schemas.openxmlformats.org/drawingml/2006/main" vertOverflow="clip" vert="horz" wrap="square" rtlCol="0" anchor="ctr"/>
        <a:lstStyle xmlns:a="http://schemas.openxmlformats.org/drawingml/2006/main"/>
        <a:p xmlns:a="http://schemas.openxmlformats.org/drawingml/2006/main">
          <a:pPr algn="ctr"/>
          <a:r>
            <a:rPr lang="en-US" altLang="ja-JP" sz="1800">
              <a:latin typeface="Arial" panose="020B0604020202020204" pitchFamily="34" charset="0"/>
              <a:ea typeface="HGPｺﾞｼｯｸE" panose="020B0900000000000000" pitchFamily="50" charset="-128"/>
              <a:cs typeface="Arial" panose="020B0604020202020204" pitchFamily="34" charset="0"/>
            </a:rPr>
            <a:t>Sales</a:t>
          </a:r>
          <a:r>
            <a:rPr lang="en-US" altLang="ja-JP" sz="1800" baseline="0">
              <a:latin typeface="Arial" panose="020B0604020202020204" pitchFamily="34" charset="0"/>
              <a:ea typeface="HGPｺﾞｼｯｸE" panose="020B0900000000000000" pitchFamily="50" charset="-128"/>
              <a:cs typeface="Arial" panose="020B0604020202020204" pitchFamily="34" charset="0"/>
            </a:rPr>
            <a:t> Units</a:t>
          </a:r>
          <a:endParaRPr lang="en-US" altLang="ja-JP" sz="1800">
            <a:latin typeface="Arial" panose="020B0604020202020204" pitchFamily="34" charset="0"/>
            <a:ea typeface="HGPｺﾞｼｯｸE" panose="020B0900000000000000" pitchFamily="50" charset="-128"/>
            <a:cs typeface="Arial" panose="020B0604020202020204" pitchFamily="34" charset="0"/>
          </a:endParaRPr>
        </a:p>
      </cdr:txBody>
    </cdr:sp>
  </cdr:relSizeAnchor>
  <cdr:relSizeAnchor xmlns:cdr="http://schemas.openxmlformats.org/drawingml/2006/chartDrawing">
    <cdr:from>
      <cdr:x>0.85783</cdr:x>
      <cdr:y>0.50185</cdr:y>
    </cdr:from>
    <cdr:to>
      <cdr:x>0.99256</cdr:x>
      <cdr:y>0.73457</cdr:y>
    </cdr:to>
    <cdr:sp macro="" textlink="">
      <cdr:nvSpPr>
        <cdr:cNvPr id="25" name="テキスト ボックス 24"/>
        <cdr:cNvSpPr txBox="1"/>
      </cdr:nvSpPr>
      <cdr:spPr>
        <a:xfrm xmlns:a="http://schemas.openxmlformats.org/drawingml/2006/main">
          <a:off x="10766271" y="2024522"/>
          <a:ext cx="1690934" cy="938820"/>
        </a:xfrm>
        <a:prstGeom xmlns:a="http://schemas.openxmlformats.org/drawingml/2006/main" prst="rect">
          <a:avLst/>
        </a:prstGeom>
      </cdr:spPr>
      <cdr:txBody>
        <a:bodyPr xmlns:a="http://schemas.openxmlformats.org/drawingml/2006/main" vertOverflow="clip" vert="horz" wrap="square" rtlCol="0" anchor="ctr"/>
        <a:lstStyle xmlns:a="http://schemas.openxmlformats.org/drawingml/2006/main"/>
        <a:p xmlns:a="http://schemas.openxmlformats.org/drawingml/2006/main">
          <a:pPr algn="ctr"/>
          <a:r>
            <a:rPr lang="en-US" altLang="ja-JP" sz="1600">
              <a:latin typeface="Arial" panose="020B0604020202020204" pitchFamily="34" charset="0"/>
              <a:ea typeface="Meiryo UI" panose="020B0604030504040204" pitchFamily="50" charset="-128"/>
              <a:cs typeface="Arial" panose="020B0604020202020204" pitchFamily="34" charset="0"/>
            </a:rPr>
            <a:t>(single year)</a:t>
          </a:r>
        </a:p>
        <a:p xmlns:a="http://schemas.openxmlformats.org/drawingml/2006/main">
          <a:pPr algn="ctr"/>
          <a:r>
            <a:rPr lang="en-US" altLang="ja-JP" sz="1600">
              <a:latin typeface="Arial" panose="020B0604020202020204" pitchFamily="34" charset="0"/>
              <a:ea typeface="Meiryo UI" panose="020B0604030504040204" pitchFamily="50" charset="-128"/>
              <a:cs typeface="Arial" panose="020B0604020202020204" pitchFamily="34" charset="0"/>
            </a:rPr>
            <a:t>[10,000 units]</a:t>
          </a:r>
          <a:endParaRPr lang="ja-JP" altLang="en-US" sz="1600">
            <a:latin typeface="Arial" panose="020B0604020202020204" pitchFamily="34" charset="0"/>
            <a:ea typeface="Meiryo UI" panose="020B0604030504040204" pitchFamily="50" charset="-128"/>
            <a:cs typeface="Arial" panose="020B0604020202020204" pitchFamily="34" charset="0"/>
          </a:endParaRPr>
        </a:p>
      </cdr:txBody>
    </cdr:sp>
  </cdr:relSizeAnchor>
  <cdr:relSizeAnchor xmlns:cdr="http://schemas.openxmlformats.org/drawingml/2006/chartDrawing">
    <cdr:from>
      <cdr:x>0.03232</cdr:x>
      <cdr:y>0.22556</cdr:y>
    </cdr:from>
    <cdr:to>
      <cdr:x>0.11124</cdr:x>
      <cdr:y>0.63357</cdr:y>
    </cdr:to>
    <cdr:sp macro="" textlink="">
      <cdr:nvSpPr>
        <cdr:cNvPr id="7" name="テキスト ボックス 1"/>
        <cdr:cNvSpPr txBox="1"/>
      </cdr:nvSpPr>
      <cdr:spPr>
        <a:xfrm xmlns:a="http://schemas.openxmlformats.org/drawingml/2006/main">
          <a:off x="405653" y="909918"/>
          <a:ext cx="990450" cy="1645960"/>
        </a:xfrm>
        <a:prstGeom xmlns:a="http://schemas.openxmlformats.org/drawingml/2006/main" prst="rect">
          <a:avLst/>
        </a:prstGeom>
      </cdr:spPr>
      <cdr:txBody>
        <a:bodyPr xmlns:a="http://schemas.openxmlformats.org/drawingml/2006/main" vert="horz"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altLang="ja-JP" sz="1800">
              <a:latin typeface="Arial" panose="020B0604020202020204" pitchFamily="34" charset="0"/>
              <a:ea typeface="HGPｺﾞｼｯｸE" panose="020B0900000000000000" pitchFamily="50" charset="-128"/>
              <a:cs typeface="Arial" panose="020B0604020202020204" pitchFamily="34" charset="0"/>
            </a:rPr>
            <a:t>Sales</a:t>
          </a:r>
          <a:r>
            <a:rPr lang="en-US" altLang="ja-JP" sz="1800" baseline="0">
              <a:latin typeface="Arial" panose="020B0604020202020204" pitchFamily="34" charset="0"/>
              <a:ea typeface="HGPｺﾞｼｯｸE" panose="020B0900000000000000" pitchFamily="50" charset="-128"/>
              <a:cs typeface="Arial" panose="020B0604020202020204" pitchFamily="34" charset="0"/>
            </a:rPr>
            <a:t> Units</a:t>
          </a:r>
          <a:endParaRPr lang="en-US" altLang="ja-JP" sz="1800">
            <a:latin typeface="Arial" panose="020B0604020202020204" pitchFamily="34" charset="0"/>
            <a:ea typeface="HGPｺﾞｼｯｸE" panose="020B0900000000000000" pitchFamily="50" charset="-128"/>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tmc03fs01\AX\&#65316;&#65294;&#29872;&#22659;&#23460;\&#12459;&#12540;&#12508;&#12531;&#12510;&#12493;&#12472;&#12513;&#12531;&#12488;\00&#65374;&#26041;&#37341;&#12395;&#22522;&#12389;&#12367;&#26989;&#21209;\15_&#9632;Scope3\01-&#9313;&#12488;&#12520;&#12479;\&#12459;&#12486;&#12468;&#12522;&#12540;11%20&#35069;&#21697;&#20351;&#29992;\&#36208;&#34892;\&#65297;&#65294;&#23455;&#32318;&#35413;&#20385;(&#38651;&#21205;&#36554;&#36009;&#22770;&#21488;&#25968;&#12289;CO2&#21066;&#28187;&#21177;&#26524;)\&#9733;HV&#21488;&#25968;&#65380;CO2&#21066;&#28187;&#21177;&#26524;\&#9733;HV&#12395;&#12424;&#12427;CO2&#25233;&#21046;&#21177;&#26524;\&#9733;2022&#24180;&#35336;&#31639;&#12471;&#12540;&#12488;\220328&#20837;&#21147;&#23436;_&#38651;&#21205;&#36554;&#12395;&#12424;&#12427;CO2&#25233;&#21046;&#21177;&#26524;&#12304;2202&#12305;_&#25913;&#35330;&#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結果"/>
      <sheetName val="定数"/>
      <sheetName val="日G"/>
      <sheetName val="米G"/>
      <sheetName val="欧G"/>
      <sheetName val="中G"/>
      <sheetName val="般G"/>
      <sheetName val="日LP"/>
      <sheetName val="中LP"/>
      <sheetName val="日D"/>
      <sheetName val="日EV"/>
      <sheetName val="米EV"/>
      <sheetName val="欧EV"/>
      <sheetName val="中EV"/>
      <sheetName val="般EV"/>
      <sheetName val="日FC"/>
      <sheetName val="米FC"/>
      <sheetName val="欧FC"/>
      <sheetName val="般FC"/>
    </sheetNames>
    <sheetDataSet>
      <sheetData sheetId="0">
        <row r="49">
          <cell r="I49" t="str">
            <v>単年</v>
          </cell>
        </row>
      </sheetData>
      <sheetData sheetId="1"/>
      <sheetData sheetId="2">
        <row r="90">
          <cell r="BA90">
            <v>323</v>
          </cell>
        </row>
        <row r="91">
          <cell r="BA91">
            <v>17653</v>
          </cell>
        </row>
        <row r="92">
          <cell r="BA92">
            <v>15243</v>
          </cell>
        </row>
        <row r="93">
          <cell r="BA93">
            <v>12513</v>
          </cell>
        </row>
        <row r="94">
          <cell r="BA94">
            <v>18463</v>
          </cell>
        </row>
        <row r="95">
          <cell r="BA95">
            <v>19930</v>
          </cell>
        </row>
        <row r="96">
          <cell r="BA96">
            <v>27160</v>
          </cell>
        </row>
        <row r="97">
          <cell r="BA97">
            <v>68585</v>
          </cell>
        </row>
        <row r="98">
          <cell r="BA98">
            <v>52999</v>
          </cell>
        </row>
        <row r="99">
          <cell r="BA99">
            <v>67244</v>
          </cell>
        </row>
        <row r="100">
          <cell r="BA100">
            <v>77536</v>
          </cell>
        </row>
        <row r="101">
          <cell r="BA101">
            <v>99500</v>
          </cell>
        </row>
        <row r="102">
          <cell r="BA102">
            <v>254085</v>
          </cell>
        </row>
        <row r="103">
          <cell r="BA103">
            <v>394892</v>
          </cell>
        </row>
        <row r="104">
          <cell r="BA104">
            <v>315791</v>
          </cell>
        </row>
        <row r="105">
          <cell r="BA105">
            <v>677808</v>
          </cell>
        </row>
        <row r="106">
          <cell r="BA106">
            <v>678896</v>
          </cell>
        </row>
        <row r="107">
          <cell r="BA107">
            <v>684121</v>
          </cell>
        </row>
        <row r="108">
          <cell r="BA108">
            <v>633076</v>
          </cell>
        </row>
        <row r="109">
          <cell r="BA109">
            <v>677432</v>
          </cell>
        </row>
        <row r="110">
          <cell r="BA110">
            <v>656070</v>
          </cell>
        </row>
        <row r="111">
          <cell r="BA111">
            <v>608011</v>
          </cell>
        </row>
        <row r="112">
          <cell r="BA112">
            <v>629060</v>
          </cell>
        </row>
        <row r="113">
          <cell r="BA113">
            <v>529840</v>
          </cell>
        </row>
        <row r="114">
          <cell r="BA114">
            <v>557742</v>
          </cell>
        </row>
        <row r="115">
          <cell r="BA115">
            <v>94520</v>
          </cell>
        </row>
        <row r="427">
          <cell r="E427">
            <v>210.10291695945435</v>
          </cell>
        </row>
        <row r="428">
          <cell r="E428">
            <v>11692.884948022465</v>
          </cell>
        </row>
        <row r="429">
          <cell r="E429">
            <v>21606.494054905506</v>
          </cell>
        </row>
        <row r="430">
          <cell r="E430">
            <v>30339.3351077515</v>
          </cell>
        </row>
        <row r="431">
          <cell r="E431">
            <v>43471.846061932403</v>
          </cell>
        </row>
        <row r="432">
          <cell r="E432">
            <v>58951.700726824434</v>
          </cell>
        </row>
        <row r="433">
          <cell r="E433">
            <v>83698.67635743857</v>
          </cell>
        </row>
        <row r="434">
          <cell r="E434">
            <v>148761.64790862935</v>
          </cell>
        </row>
        <row r="435">
          <cell r="E435">
            <v>205382.90764440651</v>
          </cell>
        </row>
        <row r="436">
          <cell r="E436">
            <v>274055.42811980686</v>
          </cell>
        </row>
        <row r="437">
          <cell r="E437">
            <v>347355.65137433965</v>
          </cell>
        </row>
        <row r="438">
          <cell r="E438">
            <v>435249.85642964556</v>
          </cell>
        </row>
        <row r="439">
          <cell r="E439">
            <v>704457.09774527932</v>
          </cell>
        </row>
        <row r="440">
          <cell r="E440">
            <v>1119683.3633656658</v>
          </cell>
        </row>
        <row r="441">
          <cell r="E441">
            <v>1434191.4248377224</v>
          </cell>
        </row>
        <row r="442">
          <cell r="E442">
            <v>2052809.5660528978</v>
          </cell>
        </row>
        <row r="443">
          <cell r="E443">
            <v>2662500.523249438</v>
          </cell>
        </row>
        <row r="444">
          <cell r="E444">
            <v>3205183.508411468</v>
          </cell>
        </row>
        <row r="445">
          <cell r="E445">
            <v>3684366.1592298062</v>
          </cell>
        </row>
        <row r="446">
          <cell r="E446">
            <v>4212833.2170560472</v>
          </cell>
          <cell r="G446">
            <v>7795789.996841724</v>
          </cell>
        </row>
        <row r="447">
          <cell r="E447">
            <v>4711607.5485557038</v>
          </cell>
          <cell r="G447">
            <v>9567071.0301333424</v>
          </cell>
        </row>
        <row r="448">
          <cell r="E448">
            <v>5104479.886471184</v>
          </cell>
        </row>
        <row r="449">
          <cell r="E449">
            <v>5447878.1954496661</v>
          </cell>
        </row>
        <row r="450">
          <cell r="E450">
            <v>5586151.9652802125</v>
          </cell>
        </row>
        <row r="451">
          <cell r="E451">
            <v>5675176.8321418641</v>
          </cell>
        </row>
        <row r="452">
          <cell r="E452">
            <v>5448865.1819571285</v>
          </cell>
        </row>
      </sheetData>
      <sheetData sheetId="3">
        <row r="84">
          <cell r="BA84">
            <v>0</v>
          </cell>
        </row>
        <row r="85">
          <cell r="BA85">
            <v>0</v>
          </cell>
        </row>
        <row r="86">
          <cell r="BA86">
            <v>0</v>
          </cell>
        </row>
        <row r="87">
          <cell r="BA87">
            <v>5788</v>
          </cell>
        </row>
        <row r="88">
          <cell r="BA88">
            <v>7195</v>
          </cell>
        </row>
        <row r="89">
          <cell r="BA89">
            <v>20329</v>
          </cell>
        </row>
        <row r="90">
          <cell r="BA90">
            <v>24938</v>
          </cell>
        </row>
        <row r="91">
          <cell r="BA91">
            <v>56419</v>
          </cell>
        </row>
        <row r="92">
          <cell r="BA92">
            <v>150660</v>
          </cell>
        </row>
        <row r="93">
          <cell r="BA93">
            <v>198254</v>
          </cell>
        </row>
        <row r="94">
          <cell r="BA94">
            <v>288152</v>
          </cell>
        </row>
        <row r="95">
          <cell r="BA95">
            <v>255334</v>
          </cell>
        </row>
        <row r="96">
          <cell r="BA96">
            <v>205569</v>
          </cell>
        </row>
        <row r="97">
          <cell r="BA97">
            <v>196245</v>
          </cell>
        </row>
        <row r="98">
          <cell r="BA98">
            <v>185649</v>
          </cell>
        </row>
        <row r="99">
          <cell r="BA99">
            <v>347007</v>
          </cell>
        </row>
        <row r="100">
          <cell r="BA100">
            <v>360350</v>
          </cell>
        </row>
        <row r="101">
          <cell r="BA101">
            <v>325569</v>
          </cell>
        </row>
        <row r="102">
          <cell r="BA102">
            <v>284794</v>
          </cell>
        </row>
        <row r="103">
          <cell r="BA103">
            <v>273182</v>
          </cell>
        </row>
        <row r="104">
          <cell r="BA104">
            <v>251898</v>
          </cell>
        </row>
        <row r="105">
          <cell r="BA105">
            <v>247271</v>
          </cell>
        </row>
        <row r="106">
          <cell r="BA106">
            <v>325273</v>
          </cell>
        </row>
        <row r="107">
          <cell r="BA107">
            <v>386129</v>
          </cell>
        </row>
        <row r="108">
          <cell r="BA108">
            <v>671689</v>
          </cell>
        </row>
        <row r="109">
          <cell r="BA109">
            <v>91499</v>
          </cell>
        </row>
        <row r="422">
          <cell r="E422">
            <v>0</v>
          </cell>
        </row>
        <row r="423">
          <cell r="E423">
            <v>0</v>
          </cell>
        </row>
        <row r="424">
          <cell r="E424">
            <v>0</v>
          </cell>
        </row>
        <row r="425">
          <cell r="E425">
            <v>15322.829049163121</v>
          </cell>
        </row>
        <row r="426">
          <cell r="E426">
            <v>34369.386648497311</v>
          </cell>
        </row>
        <row r="427">
          <cell r="E427">
            <v>83829.698351583065</v>
          </cell>
        </row>
        <row r="428">
          <cell r="E428">
            <v>144477.94897423161</v>
          </cell>
        </row>
        <row r="429">
          <cell r="E429">
            <v>316191.41484899184</v>
          </cell>
        </row>
        <row r="430">
          <cell r="E430">
            <v>700938.10171995207</v>
          </cell>
        </row>
        <row r="431">
          <cell r="E431">
            <v>1117380.4276013346</v>
          </cell>
        </row>
        <row r="432">
          <cell r="E432">
            <v>1766682.3370459278</v>
          </cell>
        </row>
        <row r="433">
          <cell r="E433">
            <v>2357432.2786184438</v>
          </cell>
        </row>
        <row r="434">
          <cell r="E434">
            <v>2846477.0970512251</v>
          </cell>
        </row>
        <row r="435">
          <cell r="E435">
            <v>3324652.0518075516</v>
          </cell>
        </row>
        <row r="436">
          <cell r="E436">
            <v>3761344.4489981998</v>
          </cell>
        </row>
        <row r="437">
          <cell r="E437">
            <v>4432473.2069807416</v>
          </cell>
        </row>
        <row r="438">
          <cell r="E438">
            <v>5124257.3881873181</v>
          </cell>
        </row>
        <row r="439">
          <cell r="E439">
            <v>5712633.5963497804</v>
          </cell>
        </row>
        <row r="440">
          <cell r="E440">
            <v>6183811.3797385162</v>
          </cell>
        </row>
        <row r="441">
          <cell r="E441">
            <v>6564247.7107527349</v>
          </cell>
          <cell r="G441">
            <v>16724256.12884368</v>
          </cell>
        </row>
        <row r="442">
          <cell r="E442">
            <v>6846620.7313325508</v>
          </cell>
          <cell r="G442">
            <v>19298173.69701381</v>
          </cell>
        </row>
        <row r="443">
          <cell r="E443">
            <v>6942659.7279569851</v>
          </cell>
        </row>
        <row r="444">
          <cell r="E444">
            <v>7032453.8307770174</v>
          </cell>
        </row>
        <row r="445">
          <cell r="E445">
            <v>7189072.3687700052</v>
          </cell>
        </row>
        <row r="446">
          <cell r="E446">
            <v>7734122.0017016158</v>
          </cell>
        </row>
        <row r="447">
          <cell r="E447">
            <v>7459342.9826232297</v>
          </cell>
          <cell r="G447">
            <v>32966463.513490826</v>
          </cell>
        </row>
      </sheetData>
      <sheetData sheetId="4">
        <row r="86">
          <cell r="BA86">
            <v>0</v>
          </cell>
        </row>
        <row r="87">
          <cell r="BA87">
            <v>0</v>
          </cell>
        </row>
        <row r="88">
          <cell r="BA88">
            <v>3</v>
          </cell>
        </row>
        <row r="89">
          <cell r="BA89">
            <v>709</v>
          </cell>
        </row>
        <row r="90">
          <cell r="BA90">
            <v>480</v>
          </cell>
        </row>
        <row r="91">
          <cell r="BA91">
            <v>841</v>
          </cell>
        </row>
        <row r="92">
          <cell r="BA92">
            <v>859</v>
          </cell>
        </row>
        <row r="93">
          <cell r="BA93">
            <v>8140</v>
          </cell>
        </row>
        <row r="94">
          <cell r="BA94">
            <v>23528</v>
          </cell>
        </row>
        <row r="95">
          <cell r="BA95">
            <v>36159</v>
          </cell>
        </row>
        <row r="96">
          <cell r="BA96">
            <v>49108</v>
          </cell>
        </row>
        <row r="97">
          <cell r="BA97">
            <v>57981</v>
          </cell>
        </row>
        <row r="98">
          <cell r="BA98">
            <v>54848</v>
          </cell>
        </row>
        <row r="99">
          <cell r="BA99">
            <v>70561</v>
          </cell>
        </row>
        <row r="100">
          <cell r="BA100">
            <v>83110</v>
          </cell>
        </row>
        <row r="101">
          <cell r="BA101">
            <v>107187</v>
          </cell>
        </row>
        <row r="102">
          <cell r="BA102">
            <v>153207</v>
          </cell>
        </row>
        <row r="103">
          <cell r="BA103">
            <v>171919</v>
          </cell>
        </row>
        <row r="104">
          <cell r="BA104">
            <v>201341</v>
          </cell>
        </row>
        <row r="105">
          <cell r="BA105">
            <v>285895</v>
          </cell>
        </row>
        <row r="106">
          <cell r="BA106">
            <v>392805</v>
          </cell>
        </row>
        <row r="107">
          <cell r="BA107">
            <v>465545</v>
          </cell>
        </row>
        <row r="108">
          <cell r="BA108">
            <v>534315</v>
          </cell>
        </row>
        <row r="109">
          <cell r="BA109">
            <v>506082</v>
          </cell>
        </row>
        <row r="110">
          <cell r="BA110">
            <v>589056</v>
          </cell>
        </row>
        <row r="111">
          <cell r="BA111">
            <v>123098</v>
          </cell>
        </row>
        <row r="423">
          <cell r="E423">
            <v>0</v>
          </cell>
        </row>
        <row r="424">
          <cell r="E424">
            <v>0</v>
          </cell>
        </row>
        <row r="425">
          <cell r="E425">
            <v>0</v>
          </cell>
        </row>
        <row r="426">
          <cell r="E426">
            <v>973.01893782951436</v>
          </cell>
        </row>
        <row r="427">
          <cell r="E427">
            <v>1631.6448365957729</v>
          </cell>
        </row>
        <row r="428">
          <cell r="E428">
            <v>2784.9496872305813</v>
          </cell>
        </row>
        <row r="429">
          <cell r="E429">
            <v>3960.5811249383905</v>
          </cell>
        </row>
        <row r="430">
          <cell r="E430">
            <v>17981.069048413588</v>
          </cell>
        </row>
        <row r="431">
          <cell r="E431">
            <v>59275.222729539353</v>
          </cell>
        </row>
        <row r="432">
          <cell r="E432">
            <v>121597.58032013227</v>
          </cell>
        </row>
        <row r="433">
          <cell r="E433">
            <v>204949.13207130099</v>
          </cell>
        </row>
        <row r="434">
          <cell r="E434">
            <v>296865.30516327085</v>
          </cell>
        </row>
        <row r="435">
          <cell r="E435">
            <v>386144.42487828969</v>
          </cell>
        </row>
        <row r="436">
          <cell r="E436">
            <v>485212.6160411766</v>
          </cell>
        </row>
        <row r="437">
          <cell r="E437">
            <v>595655.92028968327</v>
          </cell>
        </row>
        <row r="438">
          <cell r="E438">
            <v>718322.11761960934</v>
          </cell>
        </row>
        <row r="439">
          <cell r="E439">
            <v>885128.94811983663</v>
          </cell>
        </row>
        <row r="440">
          <cell r="E440">
            <v>1063135.4700077467</v>
          </cell>
        </row>
        <row r="441">
          <cell r="E441">
            <v>1255773.7968717259</v>
          </cell>
        </row>
        <row r="442">
          <cell r="E442">
            <v>1479474.3577099433</v>
          </cell>
          <cell r="G442">
            <v>2849197.8028034824</v>
          </cell>
        </row>
        <row r="443">
          <cell r="E443">
            <v>1752522.2107587343</v>
          </cell>
          <cell r="G443">
            <v>3508040.7391789462</v>
          </cell>
        </row>
        <row r="444">
          <cell r="E444">
            <v>2044188.6180149394</v>
          </cell>
        </row>
        <row r="445">
          <cell r="E445">
            <v>2353417.3562974343</v>
          </cell>
        </row>
        <row r="446">
          <cell r="E446">
            <v>2622753.5349610019</v>
          </cell>
        </row>
        <row r="447">
          <cell r="E447">
            <v>2756633.5099529382</v>
          </cell>
        </row>
        <row r="448">
          <cell r="E448">
            <v>2725186.0687495815</v>
          </cell>
          <cell r="G448">
            <v>8208108.0654856749</v>
          </cell>
        </row>
      </sheetData>
      <sheetData sheetId="5">
        <row r="86">
          <cell r="BA86">
            <v>0</v>
          </cell>
        </row>
        <row r="87">
          <cell r="BA87">
            <v>0</v>
          </cell>
        </row>
        <row r="88">
          <cell r="BA88">
            <v>0</v>
          </cell>
        </row>
        <row r="89">
          <cell r="BA89">
            <v>0</v>
          </cell>
        </row>
        <row r="90">
          <cell r="BA90">
            <v>19</v>
          </cell>
        </row>
        <row r="91">
          <cell r="BA91">
            <v>4</v>
          </cell>
        </row>
        <row r="92">
          <cell r="BA92">
            <v>4</v>
          </cell>
        </row>
        <row r="93">
          <cell r="BA93">
            <v>130</v>
          </cell>
        </row>
        <row r="94">
          <cell r="BA94">
            <v>215</v>
          </cell>
        </row>
        <row r="95">
          <cell r="BA95">
            <v>1717</v>
          </cell>
        </row>
        <row r="96">
          <cell r="BA96">
            <v>2754</v>
          </cell>
        </row>
        <row r="97">
          <cell r="BA97">
            <v>3351</v>
          </cell>
        </row>
        <row r="98">
          <cell r="BA98">
            <v>2966</v>
          </cell>
        </row>
        <row r="99">
          <cell r="BA99">
            <v>4270</v>
          </cell>
        </row>
        <row r="100">
          <cell r="BA100">
            <v>5094</v>
          </cell>
        </row>
        <row r="101">
          <cell r="BA101">
            <v>19158</v>
          </cell>
        </row>
        <row r="102">
          <cell r="BA102">
            <v>27806</v>
          </cell>
        </row>
        <row r="103">
          <cell r="BA103">
            <v>30457</v>
          </cell>
        </row>
        <row r="104">
          <cell r="BA104">
            <v>32134</v>
          </cell>
        </row>
        <row r="105">
          <cell r="BA105">
            <v>100068</v>
          </cell>
        </row>
        <row r="106">
          <cell r="BA106">
            <v>139106</v>
          </cell>
        </row>
        <row r="107">
          <cell r="BA107">
            <v>199921</v>
          </cell>
        </row>
        <row r="108">
          <cell r="BA108">
            <v>252307</v>
          </cell>
        </row>
        <row r="109">
          <cell r="BA109">
            <v>321488</v>
          </cell>
        </row>
        <row r="110">
          <cell r="BA110">
            <v>490210</v>
          </cell>
        </row>
        <row r="111">
          <cell r="BA111">
            <v>86497</v>
          </cell>
        </row>
        <row r="423">
          <cell r="E423">
            <v>0</v>
          </cell>
        </row>
        <row r="424">
          <cell r="E424">
            <v>0</v>
          </cell>
        </row>
        <row r="425">
          <cell r="E425">
            <v>0</v>
          </cell>
        </row>
        <row r="426">
          <cell r="E426">
            <v>0</v>
          </cell>
        </row>
        <row r="427">
          <cell r="E427">
            <v>40.861562809334444</v>
          </cell>
        </row>
        <row r="428">
          <cell r="E428">
            <v>49.461794701160713</v>
          </cell>
        </row>
        <row r="429">
          <cell r="E429">
            <v>58.048977073968629</v>
          </cell>
        </row>
        <row r="430">
          <cell r="E430">
            <v>337.57627204426655</v>
          </cell>
        </row>
        <row r="431">
          <cell r="E431">
            <v>799.81599950276814</v>
          </cell>
        </row>
        <row r="432">
          <cell r="E432">
            <v>4439.1014481127795</v>
          </cell>
        </row>
        <row r="433">
          <cell r="E433">
            <v>9093.9009755260249</v>
          </cell>
        </row>
        <row r="434">
          <cell r="E434">
            <v>14086.477390187109</v>
          </cell>
        </row>
        <row r="435">
          <cell r="E435">
            <v>18502.703756876494</v>
          </cell>
        </row>
        <row r="436">
          <cell r="E436">
            <v>24748.364178590014</v>
          </cell>
        </row>
        <row r="437">
          <cell r="E437">
            <v>35797.040877285574</v>
          </cell>
        </row>
        <row r="438">
          <cell r="E438">
            <v>83479.577277916178</v>
          </cell>
        </row>
        <row r="439">
          <cell r="E439">
            <v>135050.16244144525</v>
          </cell>
        </row>
        <row r="440">
          <cell r="E440">
            <v>166201.38273212902</v>
          </cell>
        </row>
        <row r="441">
          <cell r="E441">
            <v>196803.89710026787</v>
          </cell>
        </row>
        <row r="442">
          <cell r="E442">
            <v>272454.86357774236</v>
          </cell>
          <cell r="G442">
            <v>361632.79562489106</v>
          </cell>
        </row>
        <row r="443">
          <cell r="E443">
            <v>374223.43368460861</v>
          </cell>
          <cell r="G443">
            <v>502318.29701008229</v>
          </cell>
        </row>
        <row r="444">
          <cell r="E444">
            <v>493978.16722663661</v>
          </cell>
        </row>
        <row r="445">
          <cell r="E445">
            <v>656363.42932482774</v>
          </cell>
        </row>
        <row r="446">
          <cell r="E446">
            <v>822197.51683913975</v>
          </cell>
        </row>
        <row r="447">
          <cell r="E447">
            <v>1108200.7217752736</v>
          </cell>
        </row>
        <row r="448">
          <cell r="E448">
            <v>1391718.1846492677</v>
          </cell>
          <cell r="G448">
            <v>2183693.4924293095</v>
          </cell>
        </row>
      </sheetData>
      <sheetData sheetId="6">
        <row r="86">
          <cell r="BA86">
            <v>0</v>
          </cell>
        </row>
        <row r="87">
          <cell r="BA87">
            <v>0</v>
          </cell>
        </row>
        <row r="88">
          <cell r="BA88">
            <v>0</v>
          </cell>
        </row>
        <row r="89">
          <cell r="BA89">
            <v>1</v>
          </cell>
        </row>
        <row r="90">
          <cell r="BA90">
            <v>140</v>
          </cell>
        </row>
        <row r="91">
          <cell r="BA91">
            <v>212</v>
          </cell>
        </row>
        <row r="92">
          <cell r="BA92">
            <v>321</v>
          </cell>
        </row>
        <row r="93">
          <cell r="BA93">
            <v>1286</v>
          </cell>
        </row>
        <row r="94">
          <cell r="BA94">
            <v>2001</v>
          </cell>
        </row>
        <row r="95">
          <cell r="BA95">
            <v>3960</v>
          </cell>
        </row>
        <row r="96">
          <cell r="BA96">
            <v>7451</v>
          </cell>
        </row>
        <row r="97">
          <cell r="BA97">
            <v>8665</v>
          </cell>
        </row>
        <row r="98">
          <cell r="BA98">
            <v>15585</v>
          </cell>
        </row>
        <row r="99">
          <cell r="BA99">
            <v>27056</v>
          </cell>
        </row>
        <row r="100">
          <cell r="BA100">
            <v>38801</v>
          </cell>
        </row>
        <row r="101">
          <cell r="BA101">
            <v>67737</v>
          </cell>
        </row>
        <row r="102">
          <cell r="BA102">
            <v>58738</v>
          </cell>
        </row>
        <row r="103">
          <cell r="BA103">
            <v>53878</v>
          </cell>
        </row>
        <row r="104">
          <cell r="BA104">
            <v>52512</v>
          </cell>
        </row>
        <row r="105">
          <cell r="BA105">
            <v>63787</v>
          </cell>
        </row>
        <row r="106">
          <cell r="BA106">
            <v>76290</v>
          </cell>
        </row>
        <row r="107">
          <cell r="BA107">
            <v>101910</v>
          </cell>
        </row>
        <row r="108">
          <cell r="BA108">
            <v>170714</v>
          </cell>
        </row>
        <row r="109">
          <cell r="BA109">
            <v>205071</v>
          </cell>
        </row>
        <row r="110">
          <cell r="BA110">
            <v>287707</v>
          </cell>
        </row>
        <row r="111">
          <cell r="BA111">
            <v>53409</v>
          </cell>
        </row>
        <row r="456">
          <cell r="E456">
            <v>0</v>
          </cell>
        </row>
        <row r="457">
          <cell r="E457">
            <v>0</v>
          </cell>
        </row>
        <row r="458">
          <cell r="E458">
            <v>0</v>
          </cell>
        </row>
        <row r="459">
          <cell r="E459">
            <v>1.3723834331798304</v>
          </cell>
        </row>
        <row r="460">
          <cell r="E460">
            <v>193.50600298507578</v>
          </cell>
        </row>
        <row r="461">
          <cell r="E461">
            <v>484.44232752493934</v>
          </cell>
        </row>
        <row r="462">
          <cell r="E462">
            <v>924.90568645352221</v>
          </cell>
        </row>
        <row r="463">
          <cell r="E463">
            <v>3141.0337605623499</v>
          </cell>
        </row>
        <row r="464">
          <cell r="E464">
            <v>6575.7880761674978</v>
          </cell>
        </row>
        <row r="465">
          <cell r="E465">
            <v>13181.186008528963</v>
          </cell>
        </row>
        <row r="466">
          <cell r="E466">
            <v>25841.374153700133</v>
          </cell>
        </row>
        <row r="467">
          <cell r="E467">
            <v>39560.170828804061</v>
          </cell>
        </row>
        <row r="468">
          <cell r="E468">
            <v>61193.732248834312</v>
          </cell>
        </row>
        <row r="469">
          <cell r="E469">
            <v>92004.614467317922</v>
          </cell>
        </row>
        <row r="470">
          <cell r="E470">
            <v>138585.44660553688</v>
          </cell>
        </row>
        <row r="471">
          <cell r="E471">
            <v>219340.80196191921</v>
          </cell>
        </row>
        <row r="472">
          <cell r="E472">
            <v>290802.98908338201</v>
          </cell>
        </row>
        <row r="473">
          <cell r="E473">
            <v>359690.13380753074</v>
          </cell>
        </row>
        <row r="474">
          <cell r="E474">
            <v>429575.86100381776</v>
          </cell>
        </row>
        <row r="475">
          <cell r="E475">
            <v>497855.31358702271</v>
          </cell>
          <cell r="G475">
            <v>819155.13984718837</v>
          </cell>
        </row>
        <row r="476">
          <cell r="E476">
            <v>573845.63364470797</v>
          </cell>
          <cell r="G476">
            <v>1034886.5810670034</v>
          </cell>
        </row>
        <row r="477">
          <cell r="E477">
            <v>663708.64067533857</v>
          </cell>
        </row>
        <row r="478">
          <cell r="E478">
            <v>797502.26293322886</v>
          </cell>
        </row>
        <row r="479">
          <cell r="E479">
            <v>952721.35558270535</v>
          </cell>
        </row>
        <row r="480">
          <cell r="E480">
            <v>1131117.5014416149</v>
          </cell>
        </row>
        <row r="481">
          <cell r="E481">
            <v>1177705.5215376245</v>
          </cell>
          <cell r="G481">
            <v>2810358.4916574215</v>
          </cell>
        </row>
      </sheetData>
      <sheetData sheetId="7">
        <row r="89">
          <cell r="J89">
            <v>0</v>
          </cell>
        </row>
        <row r="90">
          <cell r="J90">
            <v>0</v>
          </cell>
        </row>
        <row r="91">
          <cell r="J91">
            <v>0</v>
          </cell>
        </row>
        <row r="92">
          <cell r="J92">
            <v>0</v>
          </cell>
        </row>
        <row r="93">
          <cell r="J93">
            <v>0</v>
          </cell>
        </row>
        <row r="94">
          <cell r="J94">
            <v>0</v>
          </cell>
        </row>
        <row r="95">
          <cell r="J95">
            <v>0</v>
          </cell>
        </row>
        <row r="96">
          <cell r="J96">
            <v>0</v>
          </cell>
        </row>
        <row r="97">
          <cell r="J97">
            <v>0</v>
          </cell>
        </row>
        <row r="98">
          <cell r="J98">
            <v>0</v>
          </cell>
        </row>
        <row r="99">
          <cell r="J99">
            <v>0</v>
          </cell>
        </row>
        <row r="100">
          <cell r="J100">
            <v>0</v>
          </cell>
        </row>
        <row r="101">
          <cell r="J101">
            <v>0</v>
          </cell>
        </row>
        <row r="102">
          <cell r="J102">
            <v>0</v>
          </cell>
        </row>
        <row r="103">
          <cell r="J103">
            <v>0</v>
          </cell>
        </row>
        <row r="104">
          <cell r="J104">
            <v>0</v>
          </cell>
        </row>
        <row r="105">
          <cell r="J105">
            <v>0</v>
          </cell>
        </row>
        <row r="106">
          <cell r="J106">
            <v>0</v>
          </cell>
        </row>
        <row r="107">
          <cell r="J107">
            <v>0</v>
          </cell>
        </row>
        <row r="108">
          <cell r="J108">
            <v>0</v>
          </cell>
        </row>
        <row r="109">
          <cell r="J109">
            <v>1476</v>
          </cell>
        </row>
        <row r="110">
          <cell r="J110">
            <v>7989</v>
          </cell>
        </row>
        <row r="111">
          <cell r="J111">
            <v>8788</v>
          </cell>
        </row>
        <row r="112">
          <cell r="J112">
            <v>5076</v>
          </cell>
        </row>
        <row r="113">
          <cell r="J113">
            <v>4081</v>
          </cell>
        </row>
        <row r="114">
          <cell r="J114">
            <v>709</v>
          </cell>
        </row>
        <row r="426">
          <cell r="E426">
            <v>0</v>
          </cell>
        </row>
        <row r="427">
          <cell r="E427">
            <v>0</v>
          </cell>
        </row>
        <row r="428">
          <cell r="E428">
            <v>0</v>
          </cell>
        </row>
        <row r="429">
          <cell r="E429">
            <v>0</v>
          </cell>
        </row>
        <row r="430">
          <cell r="E430">
            <v>0</v>
          </cell>
        </row>
        <row r="431">
          <cell r="E431">
            <v>0</v>
          </cell>
        </row>
        <row r="432">
          <cell r="E432">
            <v>0</v>
          </cell>
        </row>
        <row r="433">
          <cell r="E433">
            <v>0</v>
          </cell>
        </row>
        <row r="434">
          <cell r="E434">
            <v>0</v>
          </cell>
        </row>
        <row r="435">
          <cell r="E435">
            <v>0</v>
          </cell>
        </row>
        <row r="436">
          <cell r="E436">
            <v>0</v>
          </cell>
        </row>
        <row r="437">
          <cell r="E437">
            <v>0</v>
          </cell>
        </row>
        <row r="438">
          <cell r="E438">
            <v>0</v>
          </cell>
        </row>
        <row r="439">
          <cell r="E439">
            <v>0</v>
          </cell>
        </row>
        <row r="440">
          <cell r="E440">
            <v>0</v>
          </cell>
        </row>
        <row r="441">
          <cell r="E441">
            <v>0</v>
          </cell>
        </row>
        <row r="442">
          <cell r="E442">
            <v>0</v>
          </cell>
        </row>
        <row r="443">
          <cell r="E443">
            <v>0</v>
          </cell>
        </row>
        <row r="444">
          <cell r="E444">
            <v>0</v>
          </cell>
        </row>
        <row r="445">
          <cell r="E445">
            <v>0</v>
          </cell>
        </row>
        <row r="446">
          <cell r="E446">
            <v>1518.9275627439952</v>
          </cell>
        </row>
        <row r="447">
          <cell r="E447">
            <v>9206.8891115293663</v>
          </cell>
        </row>
        <row r="448">
          <cell r="E448">
            <v>17292.945159422768</v>
          </cell>
        </row>
        <row r="449">
          <cell r="E449">
            <v>21818.34350501583</v>
          </cell>
        </row>
        <row r="450">
          <cell r="E450">
            <v>25446.045437088414</v>
          </cell>
        </row>
        <row r="451">
          <cell r="E451">
            <v>19886.834429316466</v>
          </cell>
          <cell r="G451">
            <v>52580.102323268977</v>
          </cell>
        </row>
      </sheetData>
      <sheetData sheetId="8">
        <row r="107">
          <cell r="J107">
            <v>11</v>
          </cell>
        </row>
        <row r="108">
          <cell r="J108">
            <v>810</v>
          </cell>
        </row>
        <row r="109">
          <cell r="J109">
            <v>722</v>
          </cell>
        </row>
        <row r="110">
          <cell r="J110">
            <v>1093</v>
          </cell>
        </row>
        <row r="456">
          <cell r="E456">
            <v>0</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5">
          <cell r="E465">
            <v>0</v>
          </cell>
        </row>
        <row r="466">
          <cell r="E466">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15.878645329852084</v>
          </cell>
        </row>
        <row r="478">
          <cell r="E478">
            <v>1134.1289166368447</v>
          </cell>
        </row>
        <row r="479">
          <cell r="E479">
            <v>2101.9838593481345</v>
          </cell>
        </row>
        <row r="480">
          <cell r="E480">
            <v>3573.6788202792095</v>
          </cell>
        </row>
        <row r="481">
          <cell r="E481">
            <v>3713.3641638952486</v>
          </cell>
          <cell r="G481">
            <v>5822.6709422592758</v>
          </cell>
        </row>
      </sheetData>
      <sheetData sheetId="9">
        <row r="83">
          <cell r="J83">
            <v>8</v>
          </cell>
        </row>
        <row r="84">
          <cell r="J84">
            <v>6</v>
          </cell>
        </row>
        <row r="85">
          <cell r="J85">
            <v>11</v>
          </cell>
        </row>
        <row r="86">
          <cell r="J86">
            <v>9</v>
          </cell>
        </row>
        <row r="87">
          <cell r="J87">
            <v>8</v>
          </cell>
        </row>
        <row r="88">
          <cell r="J88">
            <v>3</v>
          </cell>
        </row>
        <row r="89">
          <cell r="J89">
            <v>7</v>
          </cell>
        </row>
        <row r="90">
          <cell r="J90">
            <v>126</v>
          </cell>
        </row>
        <row r="91">
          <cell r="J91">
            <v>144</v>
          </cell>
        </row>
        <row r="92">
          <cell r="J92">
            <v>91</v>
          </cell>
        </row>
        <row r="93">
          <cell r="J93">
            <v>888</v>
          </cell>
        </row>
        <row r="94">
          <cell r="J94">
            <v>1138</v>
          </cell>
        </row>
        <row r="95">
          <cell r="J95">
            <v>472</v>
          </cell>
        </row>
        <row r="96">
          <cell r="J96">
            <v>510</v>
          </cell>
        </row>
        <row r="97">
          <cell r="J97">
            <v>534</v>
          </cell>
        </row>
        <row r="98">
          <cell r="J98">
            <v>202</v>
          </cell>
        </row>
        <row r="99">
          <cell r="J99">
            <v>228</v>
          </cell>
        </row>
        <row r="100">
          <cell r="J100">
            <v>125</v>
          </cell>
        </row>
        <row r="101">
          <cell r="J101">
            <v>120</v>
          </cell>
        </row>
        <row r="102">
          <cell r="J102">
            <v>279</v>
          </cell>
        </row>
        <row r="103">
          <cell r="J103">
            <v>287</v>
          </cell>
        </row>
        <row r="104">
          <cell r="J104">
            <v>82</v>
          </cell>
        </row>
        <row r="105">
          <cell r="J105">
            <v>47</v>
          </cell>
        </row>
        <row r="106">
          <cell r="J106">
            <v>46</v>
          </cell>
        </row>
        <row r="107">
          <cell r="J107">
            <v>22</v>
          </cell>
        </row>
        <row r="108">
          <cell r="J108">
            <v>6</v>
          </cell>
        </row>
        <row r="420">
          <cell r="E420">
            <v>0</v>
          </cell>
        </row>
        <row r="421">
          <cell r="E421">
            <v>0</v>
          </cell>
        </row>
        <row r="422">
          <cell r="E422">
            <v>0</v>
          </cell>
        </row>
        <row r="423">
          <cell r="E423">
            <v>0</v>
          </cell>
        </row>
        <row r="424">
          <cell r="E424">
            <v>0</v>
          </cell>
        </row>
        <row r="425">
          <cell r="E425">
            <v>0</v>
          </cell>
        </row>
        <row r="426">
          <cell r="E426">
            <v>0</v>
          </cell>
        </row>
        <row r="427">
          <cell r="E427">
            <v>0</v>
          </cell>
        </row>
        <row r="428">
          <cell r="E428">
            <v>0</v>
          </cell>
        </row>
        <row r="429">
          <cell r="E429">
            <v>0</v>
          </cell>
        </row>
        <row r="430">
          <cell r="E430">
            <v>0</v>
          </cell>
        </row>
        <row r="431">
          <cell r="E431">
            <v>0</v>
          </cell>
        </row>
        <row r="432">
          <cell r="E432">
            <v>0</v>
          </cell>
        </row>
        <row r="433">
          <cell r="E433">
            <v>7.8612854170651199</v>
          </cell>
        </row>
        <row r="434">
          <cell r="E434">
            <v>37.858935662309356</v>
          </cell>
        </row>
        <row r="435">
          <cell r="E435">
            <v>93.338222137794588</v>
          </cell>
        </row>
        <row r="436">
          <cell r="E436">
            <v>163.15805321247132</v>
          </cell>
        </row>
        <row r="437">
          <cell r="E437">
            <v>196.78168323441861</v>
          </cell>
        </row>
        <row r="438">
          <cell r="E438">
            <v>232.69564211073146</v>
          </cell>
        </row>
        <row r="439">
          <cell r="E439">
            <v>320.30247131327053</v>
          </cell>
        </row>
        <row r="440">
          <cell r="E440">
            <v>402.48733527494767</v>
          </cell>
        </row>
        <row r="441">
          <cell r="E441">
            <v>422.36831286376412</v>
          </cell>
        </row>
        <row r="442">
          <cell r="E442">
            <v>427.91840025229413</v>
          </cell>
        </row>
        <row r="443">
          <cell r="E443">
            <v>434.87405871459634</v>
          </cell>
        </row>
        <row r="444">
          <cell r="E444">
            <v>431.07878437793983</v>
          </cell>
        </row>
        <row r="445">
          <cell r="E445">
            <v>416.13112286006259</v>
          </cell>
          <cell r="G445">
            <v>1309.0709151210458</v>
          </cell>
        </row>
      </sheetData>
      <sheetData sheetId="10">
        <row r="120">
          <cell r="K120">
            <v>97</v>
          </cell>
        </row>
        <row r="121">
          <cell r="K121">
            <v>117</v>
          </cell>
        </row>
        <row r="122">
          <cell r="K122">
            <v>57</v>
          </cell>
        </row>
        <row r="123">
          <cell r="K123">
            <v>31</v>
          </cell>
        </row>
        <row r="124">
          <cell r="K124">
            <v>31</v>
          </cell>
        </row>
        <row r="125">
          <cell r="K125">
            <v>39</v>
          </cell>
        </row>
        <row r="126">
          <cell r="K126">
            <v>23</v>
          </cell>
        </row>
        <row r="127">
          <cell r="K127">
            <v>0</v>
          </cell>
        </row>
        <row r="128">
          <cell r="K128">
            <v>0</v>
          </cell>
        </row>
        <row r="129">
          <cell r="K129">
            <v>0</v>
          </cell>
        </row>
        <row r="130">
          <cell r="K130">
            <v>0</v>
          </cell>
        </row>
        <row r="131">
          <cell r="K131">
            <v>0</v>
          </cell>
        </row>
        <row r="132">
          <cell r="K132">
            <v>0</v>
          </cell>
        </row>
        <row r="133">
          <cell r="K133">
            <v>0</v>
          </cell>
        </row>
        <row r="134">
          <cell r="K134">
            <v>0</v>
          </cell>
        </row>
        <row r="135">
          <cell r="K135">
            <v>16</v>
          </cell>
        </row>
        <row r="136">
          <cell r="K136">
            <v>3</v>
          </cell>
        </row>
        <row r="137">
          <cell r="K137">
            <v>0</v>
          </cell>
        </row>
        <row r="138">
          <cell r="K138">
            <v>0</v>
          </cell>
        </row>
        <row r="139">
          <cell r="K139">
            <v>0</v>
          </cell>
        </row>
        <row r="140">
          <cell r="K140">
            <v>0</v>
          </cell>
        </row>
        <row r="141">
          <cell r="K141">
            <v>0</v>
          </cell>
        </row>
        <row r="142">
          <cell r="K142">
            <v>0</v>
          </cell>
        </row>
        <row r="143">
          <cell r="K143">
            <v>0</v>
          </cell>
        </row>
        <row r="144">
          <cell r="K144">
            <v>1312</v>
          </cell>
        </row>
        <row r="145">
          <cell r="K145">
            <v>237</v>
          </cell>
        </row>
        <row r="458">
          <cell r="H458">
            <v>0</v>
          </cell>
        </row>
        <row r="459">
          <cell r="H459">
            <v>0</v>
          </cell>
        </row>
        <row r="460">
          <cell r="H460">
            <v>0</v>
          </cell>
        </row>
        <row r="461">
          <cell r="H461">
            <v>0</v>
          </cell>
        </row>
        <row r="462">
          <cell r="H462">
            <v>0</v>
          </cell>
        </row>
        <row r="463">
          <cell r="H463">
            <v>0</v>
          </cell>
        </row>
        <row r="464">
          <cell r="H464">
            <v>0</v>
          </cell>
        </row>
        <row r="465">
          <cell r="H465">
            <v>0</v>
          </cell>
        </row>
        <row r="466">
          <cell r="H466">
            <v>0</v>
          </cell>
        </row>
        <row r="467">
          <cell r="H467">
            <v>0</v>
          </cell>
        </row>
        <row r="468">
          <cell r="H468">
            <v>0</v>
          </cell>
        </row>
        <row r="469">
          <cell r="H469">
            <v>0</v>
          </cell>
        </row>
        <row r="470">
          <cell r="H470">
            <v>0</v>
          </cell>
        </row>
        <row r="471">
          <cell r="H471">
            <v>0</v>
          </cell>
        </row>
        <row r="472">
          <cell r="H472">
            <v>0</v>
          </cell>
        </row>
        <row r="473">
          <cell r="H473">
            <v>9.3137314953596775</v>
          </cell>
        </row>
        <row r="474">
          <cell r="H474">
            <v>11.058931165579054</v>
          </cell>
        </row>
        <row r="475">
          <cell r="H475">
            <v>11.50733283445846</v>
          </cell>
        </row>
        <row r="476">
          <cell r="H476">
            <v>12.137582676484989</v>
          </cell>
        </row>
        <row r="477">
          <cell r="H477">
            <v>12.245299306241932</v>
          </cell>
        </row>
        <row r="478">
          <cell r="H478">
            <v>12.930356722184696</v>
          </cell>
        </row>
        <row r="479">
          <cell r="H479">
            <v>13.292018002875599</v>
          </cell>
        </row>
        <row r="480">
          <cell r="H480">
            <v>12.910669195389975</v>
          </cell>
        </row>
        <row r="481">
          <cell r="H481">
            <v>12.325079648928112</v>
          </cell>
        </row>
        <row r="482">
          <cell r="H482">
            <v>933.86407220368517</v>
          </cell>
        </row>
        <row r="483">
          <cell r="H483">
            <v>1950.8019623779601</v>
          </cell>
        </row>
      </sheetData>
      <sheetData sheetId="11">
        <row r="116">
          <cell r="J116">
            <v>0</v>
          </cell>
        </row>
        <row r="117">
          <cell r="J117">
            <v>0</v>
          </cell>
        </row>
        <row r="118">
          <cell r="J118">
            <v>0</v>
          </cell>
        </row>
        <row r="119">
          <cell r="J119">
            <v>87</v>
          </cell>
        </row>
        <row r="120">
          <cell r="J120">
            <v>69</v>
          </cell>
        </row>
        <row r="121">
          <cell r="J121">
            <v>362</v>
          </cell>
        </row>
        <row r="122">
          <cell r="J122">
            <v>156</v>
          </cell>
        </row>
        <row r="123">
          <cell r="J123">
            <v>15</v>
          </cell>
        </row>
        <row r="124">
          <cell r="J124">
            <v>1</v>
          </cell>
        </row>
        <row r="125">
          <cell r="J125">
            <v>0</v>
          </cell>
        </row>
        <row r="126">
          <cell r="J126">
            <v>0</v>
          </cell>
        </row>
        <row r="127">
          <cell r="J127">
            <v>0</v>
          </cell>
        </row>
        <row r="128">
          <cell r="J128">
            <v>0</v>
          </cell>
        </row>
        <row r="129">
          <cell r="J129">
            <v>0</v>
          </cell>
        </row>
        <row r="130">
          <cell r="J130">
            <v>0</v>
          </cell>
        </row>
        <row r="131">
          <cell r="J131">
            <v>192</v>
          </cell>
        </row>
        <row r="132">
          <cell r="J132">
            <v>1096</v>
          </cell>
        </row>
        <row r="133">
          <cell r="J133">
            <v>1184</v>
          </cell>
        </row>
        <row r="134">
          <cell r="J134">
            <v>18</v>
          </cell>
        </row>
        <row r="135">
          <cell r="J135">
            <v>4</v>
          </cell>
        </row>
        <row r="136">
          <cell r="J136">
            <v>0</v>
          </cell>
        </row>
        <row r="137">
          <cell r="J137">
            <v>1</v>
          </cell>
        </row>
        <row r="138">
          <cell r="J138">
            <v>0</v>
          </cell>
        </row>
        <row r="139">
          <cell r="J139">
            <v>0</v>
          </cell>
        </row>
        <row r="140">
          <cell r="J140">
            <v>0</v>
          </cell>
        </row>
        <row r="141">
          <cell r="J141">
            <v>0</v>
          </cell>
        </row>
        <row r="454">
          <cell r="H454">
            <v>0</v>
          </cell>
        </row>
        <row r="455">
          <cell r="H455">
            <v>0</v>
          </cell>
        </row>
        <row r="456">
          <cell r="H456">
            <v>0</v>
          </cell>
        </row>
        <row r="457">
          <cell r="H457">
            <v>209.800011963879</v>
          </cell>
        </row>
        <row r="458">
          <cell r="H458">
            <v>376.17826993497897</v>
          </cell>
        </row>
        <row r="459">
          <cell r="H459">
            <v>1171.5862110924641</v>
          </cell>
        </row>
        <row r="460">
          <cell r="H460">
            <v>1513.9460321219608</v>
          </cell>
        </row>
        <row r="461">
          <cell r="H461">
            <v>1548.6980276239228</v>
          </cell>
        </row>
        <row r="462">
          <cell r="H462">
            <v>1546.8694657086571</v>
          </cell>
        </row>
        <row r="463">
          <cell r="H463">
            <v>1539.7693275834854</v>
          </cell>
        </row>
        <row r="464">
          <cell r="H464">
            <v>1527.0076259190096</v>
          </cell>
        </row>
        <row r="465">
          <cell r="H465">
            <v>1506.1857081364474</v>
          </cell>
        </row>
        <row r="466">
          <cell r="H466">
            <v>1474.6806154345018</v>
          </cell>
        </row>
        <row r="467">
          <cell r="H467">
            <v>1429.863950201599</v>
          </cell>
        </row>
        <row r="468">
          <cell r="H468">
            <v>1369.4042835660516</v>
          </cell>
        </row>
        <row r="469">
          <cell r="H469">
            <v>1706.3192036495798</v>
          </cell>
        </row>
        <row r="470">
          <cell r="H470">
            <v>3977.7653590425798</v>
          </cell>
        </row>
        <row r="471">
          <cell r="H471">
            <v>6613.7064873568397</v>
          </cell>
        </row>
        <row r="472">
          <cell r="H472">
            <v>6994.9587602760166</v>
          </cell>
        </row>
        <row r="473">
          <cell r="H473">
            <v>6680.4737819797811</v>
          </cell>
        </row>
        <row r="474">
          <cell r="H474">
            <v>6640.1584756320681</v>
          </cell>
        </row>
        <row r="475">
          <cell r="H475">
            <v>6688.2837857693721</v>
          </cell>
        </row>
        <row r="476">
          <cell r="H476">
            <v>7117.8401045875044</v>
          </cell>
        </row>
        <row r="477">
          <cell r="H477">
            <v>6871.6678023950408</v>
          </cell>
        </row>
        <row r="478">
          <cell r="H478">
            <v>6597.0611646455391</v>
          </cell>
        </row>
        <row r="479">
          <cell r="H479">
            <v>6284.4380373688464</v>
          </cell>
        </row>
      </sheetData>
      <sheetData sheetId="12">
        <row r="119">
          <cell r="K119">
            <v>0</v>
          </cell>
        </row>
        <row r="120">
          <cell r="K120">
            <v>0</v>
          </cell>
        </row>
        <row r="121">
          <cell r="K121">
            <v>0</v>
          </cell>
        </row>
        <row r="122">
          <cell r="K122">
            <v>0</v>
          </cell>
        </row>
        <row r="123">
          <cell r="K123">
            <v>0</v>
          </cell>
        </row>
        <row r="124">
          <cell r="K124">
            <v>0</v>
          </cell>
        </row>
        <row r="125">
          <cell r="K125">
            <v>0</v>
          </cell>
        </row>
        <row r="126">
          <cell r="K126">
            <v>0</v>
          </cell>
        </row>
        <row r="127">
          <cell r="K127">
            <v>0</v>
          </cell>
        </row>
        <row r="128">
          <cell r="K128">
            <v>0</v>
          </cell>
        </row>
        <row r="129">
          <cell r="K129">
            <v>0</v>
          </cell>
        </row>
        <row r="130">
          <cell r="K130">
            <v>0</v>
          </cell>
        </row>
        <row r="131">
          <cell r="K131">
            <v>0</v>
          </cell>
        </row>
        <row r="132">
          <cell r="K132">
            <v>0</v>
          </cell>
        </row>
        <row r="133">
          <cell r="K133">
            <v>0</v>
          </cell>
        </row>
        <row r="134">
          <cell r="K134">
            <v>0</v>
          </cell>
        </row>
        <row r="135">
          <cell r="K135">
            <v>0</v>
          </cell>
        </row>
        <row r="136">
          <cell r="K136">
            <v>0</v>
          </cell>
        </row>
        <row r="137">
          <cell r="K137">
            <v>0</v>
          </cell>
        </row>
        <row r="138">
          <cell r="K138">
            <v>0</v>
          </cell>
        </row>
        <row r="139">
          <cell r="K139">
            <v>0</v>
          </cell>
        </row>
        <row r="140">
          <cell r="K140">
            <v>0</v>
          </cell>
        </row>
        <row r="141">
          <cell r="K141">
            <v>0</v>
          </cell>
        </row>
        <row r="142">
          <cell r="K142">
            <v>550</v>
          </cell>
        </row>
        <row r="143">
          <cell r="K143">
            <v>8168</v>
          </cell>
        </row>
        <row r="144">
          <cell r="K144">
            <v>1424</v>
          </cell>
        </row>
        <row r="457">
          <cell r="H457">
            <v>0</v>
          </cell>
        </row>
        <row r="458">
          <cell r="H458">
            <v>0</v>
          </cell>
        </row>
        <row r="459">
          <cell r="H459">
            <v>0</v>
          </cell>
        </row>
        <row r="460">
          <cell r="H460">
            <v>0</v>
          </cell>
        </row>
        <row r="461">
          <cell r="H461">
            <v>0</v>
          </cell>
        </row>
        <row r="462">
          <cell r="H462">
            <v>0</v>
          </cell>
        </row>
        <row r="463">
          <cell r="H463">
            <v>0</v>
          </cell>
        </row>
        <row r="464">
          <cell r="H464">
            <v>0</v>
          </cell>
        </row>
        <row r="465">
          <cell r="H465">
            <v>0</v>
          </cell>
        </row>
        <row r="466">
          <cell r="H466">
            <v>0</v>
          </cell>
        </row>
        <row r="467">
          <cell r="H467">
            <v>0</v>
          </cell>
        </row>
        <row r="468">
          <cell r="H468">
            <v>0</v>
          </cell>
        </row>
        <row r="469">
          <cell r="H469">
            <v>0</v>
          </cell>
        </row>
        <row r="470">
          <cell r="H470">
            <v>0</v>
          </cell>
        </row>
        <row r="471">
          <cell r="H471">
            <v>0</v>
          </cell>
        </row>
        <row r="472">
          <cell r="H472">
            <v>0</v>
          </cell>
        </row>
        <row r="473">
          <cell r="H473">
            <v>0</v>
          </cell>
        </row>
        <row r="474">
          <cell r="H474">
            <v>0</v>
          </cell>
        </row>
        <row r="475">
          <cell r="H475">
            <v>0</v>
          </cell>
        </row>
        <row r="476">
          <cell r="H476">
            <v>0</v>
          </cell>
        </row>
        <row r="477">
          <cell r="H477">
            <v>0</v>
          </cell>
        </row>
        <row r="478">
          <cell r="H478">
            <v>0</v>
          </cell>
        </row>
        <row r="479">
          <cell r="H479">
            <v>0</v>
          </cell>
        </row>
        <row r="480">
          <cell r="H480">
            <v>726.43826216362402</v>
          </cell>
        </row>
        <row r="481">
          <cell r="H481">
            <v>26287.378395656742</v>
          </cell>
        </row>
        <row r="482">
          <cell r="H482">
            <v>40227.597226362639</v>
          </cell>
        </row>
      </sheetData>
      <sheetData sheetId="13">
        <row r="120">
          <cell r="K120">
            <v>0</v>
          </cell>
        </row>
        <row r="121">
          <cell r="K121">
            <v>0</v>
          </cell>
        </row>
        <row r="122">
          <cell r="K122">
            <v>0</v>
          </cell>
        </row>
        <row r="123">
          <cell r="K123">
            <v>0</v>
          </cell>
        </row>
        <row r="124">
          <cell r="K124">
            <v>0</v>
          </cell>
        </row>
        <row r="125">
          <cell r="K125">
            <v>0</v>
          </cell>
        </row>
        <row r="126">
          <cell r="K126">
            <v>0</v>
          </cell>
        </row>
        <row r="127">
          <cell r="K127">
            <v>0</v>
          </cell>
        </row>
        <row r="128">
          <cell r="K128">
            <v>0</v>
          </cell>
        </row>
        <row r="129">
          <cell r="K129">
            <v>0</v>
          </cell>
        </row>
        <row r="130">
          <cell r="K130">
            <v>0</v>
          </cell>
        </row>
        <row r="131">
          <cell r="K131">
            <v>0</v>
          </cell>
        </row>
        <row r="132">
          <cell r="K132">
            <v>0</v>
          </cell>
        </row>
        <row r="133">
          <cell r="K133">
            <v>0</v>
          </cell>
        </row>
        <row r="134">
          <cell r="K134">
            <v>0</v>
          </cell>
        </row>
        <row r="135">
          <cell r="K135">
            <v>0</v>
          </cell>
        </row>
        <row r="136">
          <cell r="K136">
            <v>0</v>
          </cell>
        </row>
        <row r="137">
          <cell r="K137">
            <v>0</v>
          </cell>
        </row>
        <row r="138">
          <cell r="K138">
            <v>0</v>
          </cell>
        </row>
        <row r="139">
          <cell r="K139">
            <v>0</v>
          </cell>
        </row>
        <row r="140">
          <cell r="K140">
            <v>0</v>
          </cell>
        </row>
        <row r="141">
          <cell r="K141">
            <v>0</v>
          </cell>
        </row>
        <row r="142">
          <cell r="K142">
            <v>0</v>
          </cell>
        </row>
        <row r="143">
          <cell r="K143">
            <v>2791</v>
          </cell>
        </row>
        <row r="144">
          <cell r="K144">
            <v>4656</v>
          </cell>
        </row>
        <row r="145">
          <cell r="K145">
            <v>1065</v>
          </cell>
        </row>
        <row r="491">
          <cell r="H491">
            <v>0</v>
          </cell>
        </row>
        <row r="492">
          <cell r="H492">
            <v>0</v>
          </cell>
        </row>
        <row r="493">
          <cell r="H493">
            <v>0</v>
          </cell>
        </row>
        <row r="494">
          <cell r="H494">
            <v>0</v>
          </cell>
        </row>
        <row r="495">
          <cell r="H495">
            <v>0</v>
          </cell>
        </row>
        <row r="496">
          <cell r="H496">
            <v>0</v>
          </cell>
        </row>
        <row r="497">
          <cell r="H497">
            <v>0</v>
          </cell>
        </row>
        <row r="498">
          <cell r="H498">
            <v>0</v>
          </cell>
        </row>
        <row r="499">
          <cell r="H499">
            <v>0</v>
          </cell>
        </row>
        <row r="500">
          <cell r="H500">
            <v>0</v>
          </cell>
        </row>
        <row r="501">
          <cell r="H501">
            <v>0</v>
          </cell>
        </row>
        <row r="502">
          <cell r="H502">
            <v>0</v>
          </cell>
        </row>
        <row r="503">
          <cell r="H503">
            <v>0</v>
          </cell>
        </row>
        <row r="504">
          <cell r="H504">
            <v>0</v>
          </cell>
        </row>
        <row r="505">
          <cell r="H505">
            <v>0</v>
          </cell>
        </row>
        <row r="506">
          <cell r="H506">
            <v>0</v>
          </cell>
        </row>
        <row r="507">
          <cell r="H507">
            <v>0</v>
          </cell>
        </row>
        <row r="508">
          <cell r="H508">
            <v>0</v>
          </cell>
        </row>
        <row r="509">
          <cell r="H509">
            <v>0</v>
          </cell>
        </row>
        <row r="510">
          <cell r="H510">
            <v>0</v>
          </cell>
        </row>
        <row r="511">
          <cell r="H511">
            <v>0</v>
          </cell>
        </row>
        <row r="512">
          <cell r="H512">
            <v>0</v>
          </cell>
        </row>
        <row r="513">
          <cell r="H513">
            <v>0</v>
          </cell>
        </row>
        <row r="514">
          <cell r="H514">
            <v>2244.0671185839983</v>
          </cell>
        </row>
        <row r="515">
          <cell r="H515">
            <v>5987.5421907641394</v>
          </cell>
        </row>
        <row r="516">
          <cell r="H516">
            <v>7153.6112810598297</v>
          </cell>
        </row>
      </sheetData>
      <sheetData sheetId="14">
        <row r="120">
          <cell r="K120">
            <v>0</v>
          </cell>
        </row>
        <row r="121">
          <cell r="K121">
            <v>0</v>
          </cell>
        </row>
        <row r="122">
          <cell r="K122">
            <v>0</v>
          </cell>
        </row>
        <row r="123">
          <cell r="K123">
            <v>0</v>
          </cell>
        </row>
        <row r="124">
          <cell r="K124">
            <v>0</v>
          </cell>
        </row>
        <row r="125">
          <cell r="K125">
            <v>0</v>
          </cell>
        </row>
        <row r="126">
          <cell r="K126">
            <v>0</v>
          </cell>
        </row>
        <row r="127">
          <cell r="K127">
            <v>0</v>
          </cell>
        </row>
        <row r="128">
          <cell r="K128">
            <v>0</v>
          </cell>
        </row>
        <row r="129">
          <cell r="K129">
            <v>0</v>
          </cell>
        </row>
        <row r="130">
          <cell r="K130">
            <v>0</v>
          </cell>
        </row>
        <row r="131">
          <cell r="K131">
            <v>0</v>
          </cell>
        </row>
        <row r="132">
          <cell r="K132">
            <v>0</v>
          </cell>
        </row>
        <row r="133">
          <cell r="K133">
            <v>0</v>
          </cell>
        </row>
        <row r="134">
          <cell r="K134">
            <v>0</v>
          </cell>
        </row>
        <row r="135">
          <cell r="K135">
            <v>0</v>
          </cell>
        </row>
        <row r="136">
          <cell r="K136">
            <v>1</v>
          </cell>
        </row>
        <row r="137">
          <cell r="K137">
            <v>0</v>
          </cell>
        </row>
        <row r="138">
          <cell r="K138">
            <v>0</v>
          </cell>
        </row>
        <row r="139">
          <cell r="K139">
            <v>0</v>
          </cell>
        </row>
        <row r="140">
          <cell r="K140">
            <v>0</v>
          </cell>
        </row>
        <row r="141">
          <cell r="K141">
            <v>0</v>
          </cell>
        </row>
        <row r="142">
          <cell r="K142">
            <v>0</v>
          </cell>
        </row>
        <row r="143">
          <cell r="K143">
            <v>5</v>
          </cell>
        </row>
        <row r="144">
          <cell r="K144">
            <v>271</v>
          </cell>
        </row>
        <row r="145">
          <cell r="K145">
            <v>148</v>
          </cell>
        </row>
        <row r="491">
          <cell r="H491">
            <v>0</v>
          </cell>
        </row>
        <row r="492">
          <cell r="H492">
            <v>0</v>
          </cell>
        </row>
        <row r="493">
          <cell r="H493">
            <v>0</v>
          </cell>
        </row>
        <row r="494">
          <cell r="H494">
            <v>0</v>
          </cell>
        </row>
        <row r="495">
          <cell r="H495">
            <v>0</v>
          </cell>
        </row>
        <row r="496">
          <cell r="H496">
            <v>0</v>
          </cell>
        </row>
        <row r="497">
          <cell r="H497">
            <v>0</v>
          </cell>
        </row>
        <row r="498">
          <cell r="H498">
            <v>0</v>
          </cell>
        </row>
        <row r="499">
          <cell r="H499">
            <v>0</v>
          </cell>
        </row>
        <row r="500">
          <cell r="H500">
            <v>0</v>
          </cell>
        </row>
        <row r="501">
          <cell r="H501">
            <v>0</v>
          </cell>
        </row>
        <row r="502">
          <cell r="H502">
            <v>0</v>
          </cell>
        </row>
        <row r="503">
          <cell r="H503">
            <v>0</v>
          </cell>
        </row>
        <row r="504">
          <cell r="H504">
            <v>0</v>
          </cell>
        </row>
        <row r="505">
          <cell r="H505">
            <v>0</v>
          </cell>
        </row>
        <row r="506">
          <cell r="H506">
            <v>0</v>
          </cell>
        </row>
        <row r="507">
          <cell r="H507">
            <v>0</v>
          </cell>
        </row>
        <row r="508">
          <cell r="H508">
            <v>0</v>
          </cell>
        </row>
        <row r="509">
          <cell r="H509">
            <v>0</v>
          </cell>
        </row>
        <row r="510">
          <cell r="H510">
            <v>0</v>
          </cell>
        </row>
        <row r="511">
          <cell r="H511">
            <v>0</v>
          </cell>
        </row>
        <row r="512">
          <cell r="H512">
            <v>0</v>
          </cell>
        </row>
        <row r="513">
          <cell r="H513">
            <v>0</v>
          </cell>
        </row>
        <row r="514">
          <cell r="H514">
            <v>4.0201851998101255</v>
          </cell>
        </row>
        <row r="515">
          <cell r="H515">
            <v>221.91404406619506</v>
          </cell>
        </row>
        <row r="516">
          <cell r="H516">
            <v>422.83666363920656</v>
          </cell>
        </row>
      </sheetData>
      <sheetData sheetId="15">
        <row r="121">
          <cell r="K121">
            <v>0</v>
          </cell>
        </row>
        <row r="122">
          <cell r="K122">
            <v>0</v>
          </cell>
        </row>
        <row r="123">
          <cell r="K123">
            <v>0</v>
          </cell>
        </row>
        <row r="124">
          <cell r="K124">
            <v>0</v>
          </cell>
        </row>
        <row r="125">
          <cell r="K125">
            <v>0</v>
          </cell>
        </row>
        <row r="126">
          <cell r="K126">
            <v>7</v>
          </cell>
        </row>
        <row r="127">
          <cell r="K127">
            <v>10</v>
          </cell>
        </row>
        <row r="128">
          <cell r="K128">
            <v>0</v>
          </cell>
        </row>
        <row r="129">
          <cell r="K129">
            <v>15</v>
          </cell>
        </row>
        <row r="130">
          <cell r="K130">
            <v>0</v>
          </cell>
        </row>
        <row r="131">
          <cell r="K131">
            <v>0</v>
          </cell>
        </row>
        <row r="132">
          <cell r="K132">
            <v>23</v>
          </cell>
        </row>
        <row r="133">
          <cell r="K133">
            <v>2</v>
          </cell>
        </row>
        <row r="134">
          <cell r="K134">
            <v>0</v>
          </cell>
        </row>
        <row r="135">
          <cell r="K135">
            <v>0</v>
          </cell>
        </row>
        <row r="136">
          <cell r="K136">
            <v>0</v>
          </cell>
        </row>
        <row r="137">
          <cell r="K137">
            <v>0</v>
          </cell>
        </row>
        <row r="138">
          <cell r="K138">
            <v>7</v>
          </cell>
        </row>
        <row r="139">
          <cell r="K139">
            <v>412</v>
          </cell>
        </row>
        <row r="140">
          <cell r="K140">
            <v>950</v>
          </cell>
        </row>
        <row r="141">
          <cell r="K141">
            <v>769</v>
          </cell>
        </row>
        <row r="142">
          <cell r="K142">
            <v>583</v>
          </cell>
        </row>
        <row r="143">
          <cell r="K143">
            <v>662</v>
          </cell>
        </row>
        <row r="144">
          <cell r="K144">
            <v>789</v>
          </cell>
        </row>
        <row r="145">
          <cell r="K145">
            <v>2447</v>
          </cell>
        </row>
        <row r="146">
          <cell r="K146">
            <v>328</v>
          </cell>
        </row>
        <row r="497">
          <cell r="I497">
            <v>0</v>
          </cell>
        </row>
        <row r="498">
          <cell r="I498">
            <v>0</v>
          </cell>
        </row>
        <row r="499">
          <cell r="I499">
            <v>0</v>
          </cell>
        </row>
        <row r="500">
          <cell r="I500">
            <v>0</v>
          </cell>
        </row>
        <row r="501">
          <cell r="I501">
            <v>0</v>
          </cell>
        </row>
        <row r="502">
          <cell r="I502">
            <v>0</v>
          </cell>
        </row>
        <row r="503">
          <cell r="I503">
            <v>0</v>
          </cell>
        </row>
        <row r="504">
          <cell r="I504">
            <v>0</v>
          </cell>
        </row>
        <row r="505">
          <cell r="I505">
            <v>0</v>
          </cell>
        </row>
        <row r="506">
          <cell r="I506">
            <v>0</v>
          </cell>
        </row>
        <row r="507">
          <cell r="I507">
            <v>0</v>
          </cell>
        </row>
        <row r="508">
          <cell r="I508">
            <v>0</v>
          </cell>
        </row>
        <row r="509">
          <cell r="I509">
            <v>0</v>
          </cell>
        </row>
        <row r="510">
          <cell r="I510">
            <v>0</v>
          </cell>
        </row>
        <row r="511">
          <cell r="I511">
            <v>0</v>
          </cell>
        </row>
        <row r="512">
          <cell r="I512">
            <v>0</v>
          </cell>
        </row>
        <row r="513">
          <cell r="I513">
            <v>0</v>
          </cell>
        </row>
        <row r="514">
          <cell r="I514">
            <v>11.496081550421241</v>
          </cell>
        </row>
        <row r="515">
          <cell r="I515">
            <v>688.12120707450049</v>
          </cell>
        </row>
        <row r="516">
          <cell r="I516">
            <v>2248.2126535031621</v>
          </cell>
        </row>
        <row r="517">
          <cell r="I517">
            <v>3462.8332881002029</v>
          </cell>
        </row>
        <row r="518">
          <cell r="I518">
            <v>4290.2523808752121</v>
          </cell>
        </row>
        <row r="519">
          <cell r="I519">
            <v>5082.7070195266542</v>
          </cell>
        </row>
        <row r="520">
          <cell r="I520">
            <v>4944.5998875932073</v>
          </cell>
        </row>
        <row r="521">
          <cell r="I521">
            <v>8399.0475470714173</v>
          </cell>
        </row>
        <row r="522">
          <cell r="I522">
            <v>10489.249435580692</v>
          </cell>
        </row>
      </sheetData>
      <sheetData sheetId="16">
        <row r="120">
          <cell r="K120">
            <v>0</v>
          </cell>
        </row>
        <row r="121">
          <cell r="K121">
            <v>0</v>
          </cell>
        </row>
        <row r="122">
          <cell r="K122">
            <v>0</v>
          </cell>
        </row>
        <row r="123">
          <cell r="K123">
            <v>0</v>
          </cell>
        </row>
        <row r="124">
          <cell r="K124">
            <v>0</v>
          </cell>
        </row>
        <row r="125">
          <cell r="K125">
            <v>0</v>
          </cell>
        </row>
        <row r="126">
          <cell r="K126">
            <v>0</v>
          </cell>
        </row>
        <row r="127">
          <cell r="K127">
            <v>0</v>
          </cell>
        </row>
        <row r="128">
          <cell r="K128">
            <v>0</v>
          </cell>
        </row>
        <row r="129">
          <cell r="K129">
            <v>0</v>
          </cell>
        </row>
        <row r="130">
          <cell r="K130">
            <v>0</v>
          </cell>
        </row>
        <row r="131">
          <cell r="K131">
            <v>0</v>
          </cell>
        </row>
        <row r="132">
          <cell r="K132">
            <v>0</v>
          </cell>
        </row>
        <row r="133">
          <cell r="K133">
            <v>0</v>
          </cell>
        </row>
        <row r="134">
          <cell r="K134">
            <v>0</v>
          </cell>
        </row>
        <row r="135">
          <cell r="K135">
            <v>0</v>
          </cell>
        </row>
        <row r="136">
          <cell r="K136">
            <v>0</v>
          </cell>
        </row>
        <row r="137">
          <cell r="K137">
            <v>0</v>
          </cell>
        </row>
        <row r="138">
          <cell r="K138">
            <v>72</v>
          </cell>
        </row>
        <row r="139">
          <cell r="K139">
            <v>1034</v>
          </cell>
        </row>
        <row r="140">
          <cell r="K140">
            <v>1838</v>
          </cell>
        </row>
        <row r="141">
          <cell r="K141">
            <v>1700</v>
          </cell>
        </row>
        <row r="142">
          <cell r="K142">
            <v>1572</v>
          </cell>
        </row>
        <row r="143">
          <cell r="K143">
            <v>520</v>
          </cell>
        </row>
        <row r="144">
          <cell r="K144">
            <v>2757</v>
          </cell>
        </row>
        <row r="145">
          <cell r="K145">
            <v>321</v>
          </cell>
        </row>
        <row r="491">
          <cell r="H491">
            <v>0</v>
          </cell>
        </row>
        <row r="492">
          <cell r="H492">
            <v>0</v>
          </cell>
        </row>
        <row r="493">
          <cell r="H493">
            <v>0</v>
          </cell>
        </row>
        <row r="494">
          <cell r="H494">
            <v>0</v>
          </cell>
        </row>
        <row r="495">
          <cell r="H495">
            <v>0</v>
          </cell>
        </row>
        <row r="496">
          <cell r="H496">
            <v>0</v>
          </cell>
        </row>
        <row r="497">
          <cell r="H497">
            <v>0</v>
          </cell>
        </row>
        <row r="498">
          <cell r="H498">
            <v>0</v>
          </cell>
        </row>
        <row r="499">
          <cell r="H499">
            <v>0</v>
          </cell>
        </row>
        <row r="500">
          <cell r="H500">
            <v>0</v>
          </cell>
        </row>
        <row r="501">
          <cell r="H501">
            <v>0</v>
          </cell>
        </row>
        <row r="502">
          <cell r="H502">
            <v>0</v>
          </cell>
        </row>
        <row r="503">
          <cell r="H503">
            <v>0</v>
          </cell>
        </row>
        <row r="504">
          <cell r="H504">
            <v>0</v>
          </cell>
        </row>
        <row r="505">
          <cell r="H505">
            <v>0</v>
          </cell>
        </row>
        <row r="506">
          <cell r="H506">
            <v>0</v>
          </cell>
        </row>
        <row r="507">
          <cell r="H507">
            <v>0</v>
          </cell>
        </row>
        <row r="508">
          <cell r="H508">
            <v>0</v>
          </cell>
        </row>
        <row r="509">
          <cell r="H509">
            <v>283.78915969266637</v>
          </cell>
        </row>
        <row r="510">
          <cell r="H510">
            <v>4359.2967203737553</v>
          </cell>
        </row>
        <row r="511">
          <cell r="H511">
            <v>11603.379841485628</v>
          </cell>
        </row>
        <row r="512">
          <cell r="H512">
            <v>18301.066749145532</v>
          </cell>
        </row>
        <row r="513">
          <cell r="H513">
            <v>24485.864587682707</v>
          </cell>
        </row>
        <row r="514">
          <cell r="H514">
            <v>26031.978569781702</v>
          </cell>
        </row>
        <row r="515">
          <cell r="H515">
            <v>35798.985874803409</v>
          </cell>
        </row>
        <row r="516">
          <cell r="H516">
            <v>36804.527045336421</v>
          </cell>
        </row>
      </sheetData>
      <sheetData sheetId="17">
        <row r="120">
          <cell r="K120">
            <v>0</v>
          </cell>
        </row>
        <row r="121">
          <cell r="K121">
            <v>0</v>
          </cell>
        </row>
        <row r="122">
          <cell r="K122">
            <v>0</v>
          </cell>
        </row>
        <row r="123">
          <cell r="K123">
            <v>0</v>
          </cell>
        </row>
        <row r="124">
          <cell r="K124">
            <v>0</v>
          </cell>
        </row>
        <row r="125">
          <cell r="K125">
            <v>0</v>
          </cell>
        </row>
        <row r="126">
          <cell r="K126">
            <v>0</v>
          </cell>
        </row>
        <row r="127">
          <cell r="K127">
            <v>0</v>
          </cell>
        </row>
        <row r="128">
          <cell r="K128">
            <v>0</v>
          </cell>
        </row>
        <row r="129">
          <cell r="K129">
            <v>0</v>
          </cell>
        </row>
        <row r="130">
          <cell r="K130">
            <v>0</v>
          </cell>
        </row>
        <row r="131">
          <cell r="K131">
            <v>0</v>
          </cell>
        </row>
        <row r="132">
          <cell r="K132">
            <v>0</v>
          </cell>
        </row>
        <row r="133">
          <cell r="K133">
            <v>0</v>
          </cell>
        </row>
        <row r="134">
          <cell r="K134">
            <v>0</v>
          </cell>
        </row>
        <row r="135">
          <cell r="K135">
            <v>0</v>
          </cell>
        </row>
        <row r="136">
          <cell r="K136">
            <v>0</v>
          </cell>
        </row>
        <row r="137">
          <cell r="K137">
            <v>0</v>
          </cell>
        </row>
        <row r="138">
          <cell r="K138">
            <v>21</v>
          </cell>
        </row>
        <row r="139">
          <cell r="K139">
            <v>59</v>
          </cell>
        </row>
        <row r="140">
          <cell r="K140">
            <v>135</v>
          </cell>
        </row>
        <row r="141">
          <cell r="K141">
            <v>174</v>
          </cell>
        </row>
        <row r="142">
          <cell r="K142">
            <v>250</v>
          </cell>
        </row>
        <row r="143">
          <cell r="K143">
            <v>461</v>
          </cell>
        </row>
        <row r="144">
          <cell r="K144">
            <v>701</v>
          </cell>
        </row>
        <row r="145">
          <cell r="K145">
            <v>98</v>
          </cell>
        </row>
        <row r="492">
          <cell r="H492">
            <v>0</v>
          </cell>
        </row>
        <row r="493">
          <cell r="H493">
            <v>0</v>
          </cell>
        </row>
        <row r="494">
          <cell r="H494">
            <v>0</v>
          </cell>
        </row>
        <row r="495">
          <cell r="H495">
            <v>0</v>
          </cell>
        </row>
        <row r="496">
          <cell r="H496">
            <v>0</v>
          </cell>
        </row>
        <row r="497">
          <cell r="H497">
            <v>0</v>
          </cell>
        </row>
        <row r="498">
          <cell r="H498">
            <v>0</v>
          </cell>
        </row>
        <row r="499">
          <cell r="H499">
            <v>0</v>
          </cell>
        </row>
        <row r="500">
          <cell r="H500">
            <v>0</v>
          </cell>
        </row>
        <row r="501">
          <cell r="H501">
            <v>0</v>
          </cell>
        </row>
        <row r="502">
          <cell r="H502">
            <v>0</v>
          </cell>
        </row>
        <row r="503">
          <cell r="H503">
            <v>0</v>
          </cell>
        </row>
        <row r="504">
          <cell r="H504">
            <v>0</v>
          </cell>
        </row>
        <row r="505">
          <cell r="H505">
            <v>0</v>
          </cell>
        </row>
        <row r="506">
          <cell r="H506">
            <v>0</v>
          </cell>
        </row>
        <row r="507">
          <cell r="H507">
            <v>0</v>
          </cell>
        </row>
        <row r="508">
          <cell r="H508">
            <v>0</v>
          </cell>
        </row>
        <row r="509">
          <cell r="H509">
            <v>0</v>
          </cell>
        </row>
        <row r="510">
          <cell r="H510">
            <v>51.732366976895563</v>
          </cell>
        </row>
        <row r="511">
          <cell r="H511">
            <v>197.06943508258075</v>
          </cell>
        </row>
        <row r="512">
          <cell r="H512">
            <v>529.57514904701202</v>
          </cell>
        </row>
        <row r="513">
          <cell r="H513">
            <v>957.92003459865521</v>
          </cell>
        </row>
        <row r="514">
          <cell r="H514">
            <v>1572.7572340998884</v>
          </cell>
        </row>
        <row r="515">
          <cell r="H515">
            <v>2444.1398169510194</v>
          </cell>
        </row>
        <row r="516">
          <cell r="H516">
            <v>4001.076970360677</v>
          </cell>
        </row>
        <row r="517">
          <cell r="H517">
            <v>4206.0156918605153</v>
          </cell>
        </row>
      </sheetData>
      <sheetData sheetId="18">
        <row r="120">
          <cell r="K120">
            <v>0</v>
          </cell>
        </row>
        <row r="121">
          <cell r="K121">
            <v>0</v>
          </cell>
        </row>
        <row r="122">
          <cell r="K122">
            <v>0</v>
          </cell>
        </row>
        <row r="123">
          <cell r="K123">
            <v>0</v>
          </cell>
        </row>
        <row r="124">
          <cell r="K124">
            <v>0</v>
          </cell>
        </row>
        <row r="125">
          <cell r="K125">
            <v>0</v>
          </cell>
        </row>
        <row r="126">
          <cell r="K126">
            <v>0</v>
          </cell>
        </row>
        <row r="127">
          <cell r="K127">
            <v>0</v>
          </cell>
        </row>
        <row r="128">
          <cell r="K128">
            <v>0</v>
          </cell>
        </row>
        <row r="129">
          <cell r="K129">
            <v>0</v>
          </cell>
        </row>
        <row r="130">
          <cell r="K130">
            <v>0</v>
          </cell>
        </row>
        <row r="131">
          <cell r="K131">
            <v>0</v>
          </cell>
        </row>
        <row r="132">
          <cell r="K132">
            <v>0</v>
          </cell>
        </row>
        <row r="133">
          <cell r="K133">
            <v>0</v>
          </cell>
        </row>
        <row r="134">
          <cell r="K134">
            <v>0</v>
          </cell>
        </row>
        <row r="135">
          <cell r="K135">
            <v>0</v>
          </cell>
        </row>
        <row r="136">
          <cell r="K136">
            <v>0</v>
          </cell>
        </row>
        <row r="137">
          <cell r="K137">
            <v>0</v>
          </cell>
        </row>
        <row r="138">
          <cell r="K138">
            <v>2</v>
          </cell>
        </row>
        <row r="139">
          <cell r="K139">
            <v>3</v>
          </cell>
        </row>
        <row r="140">
          <cell r="K140">
            <v>0</v>
          </cell>
        </row>
        <row r="141">
          <cell r="K141">
            <v>0</v>
          </cell>
        </row>
        <row r="142">
          <cell r="K142">
            <v>10</v>
          </cell>
        </row>
        <row r="143">
          <cell r="K143">
            <v>0</v>
          </cell>
        </row>
        <row r="144">
          <cell r="K144">
            <v>13</v>
          </cell>
        </row>
        <row r="491">
          <cell r="H491">
            <v>0</v>
          </cell>
        </row>
        <row r="492">
          <cell r="H492">
            <v>0</v>
          </cell>
        </row>
        <row r="493">
          <cell r="H493">
            <v>0</v>
          </cell>
        </row>
        <row r="494">
          <cell r="H494">
            <v>0</v>
          </cell>
        </row>
        <row r="495">
          <cell r="H495">
            <v>0</v>
          </cell>
        </row>
        <row r="496">
          <cell r="H496">
            <v>0</v>
          </cell>
        </row>
        <row r="497">
          <cell r="H497">
            <v>0</v>
          </cell>
        </row>
        <row r="498">
          <cell r="H498">
            <v>0</v>
          </cell>
        </row>
        <row r="499">
          <cell r="H499">
            <v>0</v>
          </cell>
        </row>
        <row r="500">
          <cell r="H500">
            <v>0</v>
          </cell>
        </row>
        <row r="501">
          <cell r="H501">
            <v>0</v>
          </cell>
        </row>
        <row r="502">
          <cell r="H502">
            <v>0</v>
          </cell>
        </row>
        <row r="503">
          <cell r="H503">
            <v>0</v>
          </cell>
        </row>
        <row r="504">
          <cell r="H504">
            <v>0</v>
          </cell>
        </row>
        <row r="505">
          <cell r="H505">
            <v>0</v>
          </cell>
        </row>
        <row r="506">
          <cell r="H506">
            <v>0</v>
          </cell>
        </row>
        <row r="507">
          <cell r="H507">
            <v>0</v>
          </cell>
        </row>
        <row r="508">
          <cell r="H508">
            <v>0</v>
          </cell>
        </row>
        <row r="509">
          <cell r="H509">
            <v>4.9268967327074087</v>
          </cell>
        </row>
        <row r="510">
          <cell r="H510">
            <v>12.317022505102535</v>
          </cell>
        </row>
        <row r="511">
          <cell r="H511">
            <v>12.315220759343601</v>
          </cell>
        </row>
        <row r="512">
          <cell r="H512">
            <v>12.308206575478208</v>
          </cell>
        </row>
        <row r="513">
          <cell r="H513">
            <v>36.924245933355138</v>
          </cell>
        </row>
        <row r="514">
          <cell r="H514">
            <v>36.884542289808671</v>
          </cell>
        </row>
        <row r="515">
          <cell r="H515">
            <v>65.802115010874587</v>
          </cell>
        </row>
        <row r="516">
          <cell r="H516">
            <v>88.887576878339416</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A288"/>
  <sheetViews>
    <sheetView tabSelected="1" view="pageBreakPreview" zoomScale="51" zoomScaleNormal="51" zoomScaleSheetLayoutView="51" workbookViewId="0">
      <selection activeCell="C50" sqref="C50:C75"/>
    </sheetView>
  </sheetViews>
  <sheetFormatPr defaultColWidth="9" defaultRowHeight="18" customHeight="1"/>
  <cols>
    <col min="1" max="1" width="3.36328125" style="3" customWidth="1"/>
    <col min="2" max="2" width="20.6328125" style="2" customWidth="1"/>
    <col min="3" max="8" width="20.6328125" style="3" customWidth="1"/>
    <col min="9" max="9" width="20.6328125" style="4" customWidth="1"/>
    <col min="10" max="11" width="20.6328125" style="3" customWidth="1"/>
    <col min="12" max="12" width="5.6328125" style="3" customWidth="1"/>
    <col min="13" max="16" width="18.6328125" style="3" customWidth="1"/>
    <col min="17" max="18" width="20.6328125" style="3" customWidth="1"/>
    <col min="19" max="19" width="20.6328125" style="4" customWidth="1"/>
    <col min="20" max="21" width="20.6328125" style="3" customWidth="1"/>
    <col min="22" max="23" width="18.6328125" style="3" customWidth="1"/>
    <col min="24" max="27" width="18.6328125" style="3" hidden="1" customWidth="1"/>
    <col min="28" max="33" width="18.6328125" style="3" customWidth="1"/>
    <col min="34" max="16384" width="9" style="3"/>
  </cols>
  <sheetData>
    <row r="1" spans="1:19" ht="32.5">
      <c r="A1" s="1" t="s">
        <v>52</v>
      </c>
    </row>
    <row r="3" spans="1:19" ht="26.5">
      <c r="B3" s="5" t="s">
        <v>53</v>
      </c>
    </row>
    <row r="4" spans="1:19" ht="25.15" customHeight="1" thickBot="1">
      <c r="B4" s="6" t="s">
        <v>54</v>
      </c>
      <c r="C4" s="7" t="s">
        <v>55</v>
      </c>
      <c r="D4" s="155" t="s">
        <v>56</v>
      </c>
      <c r="E4" s="156"/>
      <c r="I4" s="3"/>
      <c r="S4" s="3"/>
    </row>
    <row r="5" spans="1:19" ht="25.15" customHeight="1">
      <c r="B5" s="8">
        <v>2022</v>
      </c>
      <c r="C5" s="9">
        <v>2</v>
      </c>
      <c r="D5" s="10">
        <f>I80</f>
        <v>160729247.54012978</v>
      </c>
      <c r="E5" s="11">
        <f>D5/1000000</f>
        <v>160.72924754012979</v>
      </c>
      <c r="I5" s="3"/>
      <c r="S5" s="3"/>
    </row>
    <row r="6" spans="1:19" ht="25.15" customHeight="1" thickBot="1">
      <c r="B6" s="157" t="s">
        <v>1</v>
      </c>
      <c r="C6" s="158"/>
      <c r="D6" s="12" t="s">
        <v>2</v>
      </c>
      <c r="E6" s="13" t="s">
        <v>68</v>
      </c>
      <c r="I6" s="3"/>
      <c r="P6" s="4"/>
      <c r="S6" s="3"/>
    </row>
    <row r="7" spans="1:19" ht="25.15" customHeight="1">
      <c r="B7" s="14" t="s">
        <v>4</v>
      </c>
      <c r="C7" s="2"/>
      <c r="I7" s="3"/>
      <c r="N7" s="2"/>
      <c r="S7" s="3"/>
    </row>
    <row r="8" spans="1:19" ht="18" customHeight="1">
      <c r="B8" s="3"/>
      <c r="C8" s="2"/>
      <c r="I8" s="3"/>
      <c r="N8" s="2"/>
      <c r="S8" s="3"/>
    </row>
    <row r="9" spans="1:19" ht="18" customHeight="1" thickBot="1">
      <c r="A9" s="15"/>
      <c r="B9" s="15"/>
      <c r="C9" s="15"/>
      <c r="D9" s="15"/>
      <c r="E9" s="15"/>
      <c r="F9" s="15"/>
      <c r="G9" s="15"/>
      <c r="H9" s="15"/>
      <c r="I9" s="15"/>
      <c r="N9" s="2"/>
      <c r="S9" s="3"/>
    </row>
    <row r="10" spans="1:19" ht="18" customHeight="1">
      <c r="A10" s="15"/>
      <c r="B10" s="16"/>
      <c r="C10" s="17"/>
      <c r="D10" s="17"/>
      <c r="E10" s="17"/>
      <c r="F10" s="17"/>
      <c r="G10" s="17"/>
      <c r="H10" s="17"/>
      <c r="I10" s="18"/>
      <c r="N10" s="2"/>
      <c r="S10" s="3"/>
    </row>
    <row r="11" spans="1:19" ht="18" customHeight="1">
      <c r="A11" s="15"/>
      <c r="B11" s="19"/>
      <c r="C11" s="20"/>
      <c r="D11" s="20"/>
      <c r="E11" s="20"/>
      <c r="F11" s="20"/>
      <c r="G11" s="20"/>
      <c r="H11" s="20"/>
      <c r="I11" s="21"/>
      <c r="N11" s="2"/>
      <c r="S11" s="3"/>
    </row>
    <row r="12" spans="1:19" ht="18" customHeight="1">
      <c r="A12" s="15"/>
      <c r="B12" s="19"/>
      <c r="C12" s="20"/>
      <c r="D12" s="20"/>
      <c r="E12" s="20"/>
      <c r="F12" s="20"/>
      <c r="G12" s="20"/>
      <c r="H12" s="20"/>
      <c r="I12" s="21"/>
      <c r="N12" s="2"/>
      <c r="S12" s="3"/>
    </row>
    <row r="13" spans="1:19" ht="18" customHeight="1">
      <c r="A13" s="15"/>
      <c r="B13" s="22"/>
      <c r="C13" s="23"/>
      <c r="D13" s="24"/>
      <c r="E13" s="24"/>
      <c r="F13" s="24"/>
      <c r="G13" s="24"/>
      <c r="H13" s="20"/>
      <c r="I13" s="21"/>
      <c r="N13" s="2"/>
      <c r="S13" s="3"/>
    </row>
    <row r="14" spans="1:19" ht="18" customHeight="1">
      <c r="A14" s="15"/>
      <c r="B14" s="19"/>
      <c r="C14" s="20"/>
      <c r="D14" s="20"/>
      <c r="E14" s="20"/>
      <c r="F14" s="20"/>
      <c r="G14" s="20"/>
      <c r="H14" s="20"/>
      <c r="I14" s="21"/>
      <c r="N14" s="2"/>
      <c r="S14" s="3"/>
    </row>
    <row r="15" spans="1:19" ht="18" customHeight="1">
      <c r="A15" s="15"/>
      <c r="B15" s="19"/>
      <c r="C15" s="20"/>
      <c r="D15" s="20"/>
      <c r="E15" s="20"/>
      <c r="F15" s="20"/>
      <c r="G15" s="20"/>
      <c r="H15" s="20"/>
      <c r="I15" s="21"/>
      <c r="N15" s="2"/>
      <c r="S15" s="3"/>
    </row>
    <row r="16" spans="1:19" ht="18" customHeight="1">
      <c r="A16" s="15"/>
      <c r="B16" s="19"/>
      <c r="C16" s="20"/>
      <c r="D16" s="20"/>
      <c r="E16" s="20"/>
      <c r="F16" s="20"/>
      <c r="G16" s="20"/>
      <c r="H16" s="20"/>
      <c r="I16" s="21"/>
      <c r="K16" s="147"/>
      <c r="N16" s="2"/>
      <c r="S16" s="3"/>
    </row>
    <row r="17" spans="1:19" ht="18" customHeight="1">
      <c r="A17" s="15"/>
      <c r="B17" s="19"/>
      <c r="C17" s="20"/>
      <c r="D17" s="20"/>
      <c r="E17" s="20"/>
      <c r="F17" s="20"/>
      <c r="G17" s="20"/>
      <c r="H17" s="20"/>
      <c r="I17" s="21"/>
      <c r="N17" s="2"/>
      <c r="S17" s="3"/>
    </row>
    <row r="18" spans="1:19" ht="18" customHeight="1">
      <c r="A18" s="15"/>
      <c r="B18" s="19"/>
      <c r="C18" s="20"/>
      <c r="D18" s="20"/>
      <c r="E18" s="20"/>
      <c r="F18" s="20"/>
      <c r="G18" s="20"/>
      <c r="H18" s="20"/>
      <c r="I18" s="21"/>
      <c r="N18" s="2"/>
      <c r="S18" s="3"/>
    </row>
    <row r="19" spans="1:19" ht="18" customHeight="1">
      <c r="A19" s="15"/>
      <c r="B19" s="19"/>
      <c r="C19" s="20"/>
      <c r="D19" s="20"/>
      <c r="E19" s="20"/>
      <c r="F19" s="20"/>
      <c r="G19" s="20"/>
      <c r="H19" s="20"/>
      <c r="I19" s="21"/>
      <c r="N19" s="2"/>
      <c r="S19" s="3"/>
    </row>
    <row r="20" spans="1:19" ht="18" customHeight="1">
      <c r="A20" s="15"/>
      <c r="B20" s="19"/>
      <c r="C20" s="20"/>
      <c r="D20" s="20"/>
      <c r="E20" s="20"/>
      <c r="F20" s="20"/>
      <c r="G20" s="20"/>
      <c r="H20" s="20"/>
      <c r="I20" s="21"/>
      <c r="N20" s="2"/>
      <c r="S20" s="3"/>
    </row>
    <row r="21" spans="1:19" ht="18" customHeight="1">
      <c r="A21" s="15"/>
      <c r="B21" s="19"/>
      <c r="C21" s="20"/>
      <c r="D21" s="20"/>
      <c r="E21" s="20"/>
      <c r="F21" s="20"/>
      <c r="G21" s="20"/>
      <c r="H21" s="20"/>
      <c r="I21" s="21"/>
      <c r="N21" s="2"/>
      <c r="S21" s="3"/>
    </row>
    <row r="22" spans="1:19" ht="18" customHeight="1">
      <c r="A22" s="15"/>
      <c r="B22" s="19"/>
      <c r="C22" s="20"/>
      <c r="D22" s="20"/>
      <c r="E22" s="20"/>
      <c r="F22" s="20"/>
      <c r="G22" s="20"/>
      <c r="H22" s="20"/>
      <c r="I22" s="21"/>
      <c r="N22" s="2"/>
      <c r="S22" s="3"/>
    </row>
    <row r="23" spans="1:19" ht="18" customHeight="1">
      <c r="A23" s="15"/>
      <c r="B23" s="19"/>
      <c r="C23" s="20"/>
      <c r="D23" s="20"/>
      <c r="E23" s="20"/>
      <c r="F23" s="20"/>
      <c r="G23" s="20"/>
      <c r="H23" s="20"/>
      <c r="I23" s="21"/>
      <c r="N23" s="2"/>
      <c r="S23" s="3"/>
    </row>
    <row r="24" spans="1:19" ht="18" customHeight="1">
      <c r="A24" s="15"/>
      <c r="B24" s="19"/>
      <c r="C24" s="20"/>
      <c r="D24" s="20"/>
      <c r="E24" s="20"/>
      <c r="F24" s="20"/>
      <c r="G24" s="20"/>
      <c r="H24" s="20"/>
      <c r="I24" s="21"/>
      <c r="N24" s="2"/>
      <c r="S24" s="3"/>
    </row>
    <row r="25" spans="1:19" ht="18" customHeight="1">
      <c r="A25" s="15"/>
      <c r="B25" s="19"/>
      <c r="C25" s="20"/>
      <c r="D25" s="20"/>
      <c r="E25" s="20"/>
      <c r="F25" s="20"/>
      <c r="G25" s="20"/>
      <c r="H25" s="20"/>
      <c r="I25" s="21"/>
      <c r="N25" s="2"/>
      <c r="S25" s="3"/>
    </row>
    <row r="26" spans="1:19" ht="18" customHeight="1">
      <c r="A26" s="15"/>
      <c r="B26" s="19"/>
      <c r="C26" s="20"/>
      <c r="D26" s="20"/>
      <c r="E26" s="20"/>
      <c r="F26" s="20"/>
      <c r="G26" s="20"/>
      <c r="H26" s="20"/>
      <c r="I26" s="21"/>
      <c r="N26" s="2"/>
      <c r="S26" s="3"/>
    </row>
    <row r="27" spans="1:19" ht="18" customHeight="1">
      <c r="A27" s="15"/>
      <c r="B27" s="19"/>
      <c r="C27" s="20"/>
      <c r="D27" s="20"/>
      <c r="E27" s="20"/>
      <c r="F27" s="20"/>
      <c r="G27" s="20"/>
      <c r="H27" s="20"/>
      <c r="I27" s="21"/>
      <c r="N27" s="2"/>
      <c r="S27" s="3"/>
    </row>
    <row r="28" spans="1:19" ht="18" customHeight="1">
      <c r="A28" s="15"/>
      <c r="B28" s="19"/>
      <c r="C28" s="20"/>
      <c r="D28" s="20"/>
      <c r="E28" s="20"/>
      <c r="F28" s="20"/>
      <c r="G28" s="20"/>
      <c r="H28" s="20"/>
      <c r="I28" s="21"/>
      <c r="N28" s="2"/>
      <c r="S28" s="3"/>
    </row>
    <row r="29" spans="1:19" ht="18" customHeight="1">
      <c r="A29" s="15"/>
      <c r="B29" s="19"/>
      <c r="C29" s="20"/>
      <c r="D29" s="20"/>
      <c r="E29" s="20"/>
      <c r="F29" s="20"/>
      <c r="G29" s="20"/>
      <c r="H29" s="20"/>
      <c r="I29" s="21"/>
      <c r="N29" s="2"/>
      <c r="S29" s="3"/>
    </row>
    <row r="30" spans="1:19" ht="18" customHeight="1">
      <c r="A30" s="15"/>
      <c r="B30" s="19"/>
      <c r="C30" s="20"/>
      <c r="D30" s="20"/>
      <c r="E30" s="20"/>
      <c r="F30" s="20"/>
      <c r="G30" s="20"/>
      <c r="H30" s="20"/>
      <c r="I30" s="21"/>
      <c r="N30" s="2"/>
      <c r="S30" s="3"/>
    </row>
    <row r="31" spans="1:19" ht="18" customHeight="1">
      <c r="A31" s="15"/>
      <c r="B31" s="19"/>
      <c r="C31" s="20"/>
      <c r="D31" s="20"/>
      <c r="E31" s="20"/>
      <c r="F31" s="20"/>
      <c r="G31" s="20"/>
      <c r="H31" s="20"/>
      <c r="I31" s="21"/>
      <c r="N31" s="2"/>
      <c r="S31" s="3"/>
    </row>
    <row r="32" spans="1:19" ht="18" customHeight="1">
      <c r="A32" s="15"/>
      <c r="B32" s="19"/>
      <c r="C32" s="20"/>
      <c r="D32" s="20"/>
      <c r="E32" s="20"/>
      <c r="F32" s="20"/>
      <c r="G32" s="20"/>
      <c r="H32" s="20"/>
      <c r="I32" s="21"/>
      <c r="N32" s="2"/>
      <c r="S32" s="3"/>
    </row>
    <row r="33" spans="1:26" ht="18" customHeight="1">
      <c r="A33" s="15"/>
      <c r="B33" s="19"/>
      <c r="C33" s="20"/>
      <c r="D33" s="20"/>
      <c r="E33" s="20"/>
      <c r="F33" s="20"/>
      <c r="G33" s="20"/>
      <c r="H33" s="20"/>
      <c r="I33" s="21"/>
      <c r="N33" s="2"/>
      <c r="S33" s="3"/>
    </row>
    <row r="34" spans="1:26" ht="18" customHeight="1">
      <c r="A34" s="15"/>
      <c r="B34" s="19"/>
      <c r="C34" s="20"/>
      <c r="D34" s="20"/>
      <c r="E34" s="20"/>
      <c r="F34" s="20"/>
      <c r="G34" s="20"/>
      <c r="H34" s="20"/>
      <c r="I34" s="21"/>
      <c r="N34" s="2"/>
      <c r="S34" s="3"/>
    </row>
    <row r="35" spans="1:26" ht="18" customHeight="1">
      <c r="A35" s="15"/>
      <c r="B35" s="19"/>
      <c r="C35" s="20"/>
      <c r="D35" s="20"/>
      <c r="E35" s="20"/>
      <c r="F35" s="20"/>
      <c r="G35" s="20"/>
      <c r="H35" s="20"/>
      <c r="I35" s="21"/>
      <c r="N35" s="2"/>
      <c r="S35" s="3"/>
    </row>
    <row r="36" spans="1:26" ht="18" customHeight="1">
      <c r="A36" s="15"/>
      <c r="B36" s="19"/>
      <c r="C36" s="20"/>
      <c r="D36" s="20"/>
      <c r="E36" s="20"/>
      <c r="F36" s="20"/>
      <c r="G36" s="20"/>
      <c r="H36" s="20"/>
      <c r="I36" s="21"/>
      <c r="N36" s="2"/>
      <c r="S36" s="3"/>
    </row>
    <row r="37" spans="1:26" ht="18" customHeight="1">
      <c r="A37" s="15"/>
      <c r="B37" s="19"/>
      <c r="C37" s="20"/>
      <c r="D37" s="20"/>
      <c r="E37" s="20"/>
      <c r="F37" s="20"/>
      <c r="G37" s="20"/>
      <c r="H37" s="20"/>
      <c r="I37" s="21"/>
      <c r="N37" s="2"/>
      <c r="S37" s="3"/>
    </row>
    <row r="38" spans="1:26" ht="18" customHeight="1">
      <c r="A38" s="15"/>
      <c r="B38" s="19"/>
      <c r="C38" s="20"/>
      <c r="D38" s="20"/>
      <c r="E38" s="20"/>
      <c r="F38" s="20"/>
      <c r="G38" s="20"/>
      <c r="H38" s="20"/>
      <c r="I38" s="21"/>
      <c r="N38" s="2"/>
      <c r="S38" s="3"/>
    </row>
    <row r="39" spans="1:26" ht="18" customHeight="1">
      <c r="A39" s="15"/>
      <c r="B39" s="19"/>
      <c r="C39" s="20"/>
      <c r="D39" s="20"/>
      <c r="E39" s="20"/>
      <c r="F39" s="20"/>
      <c r="G39" s="20"/>
      <c r="H39" s="20"/>
      <c r="I39" s="21"/>
      <c r="N39" s="2"/>
      <c r="S39" s="3"/>
    </row>
    <row r="40" spans="1:26" ht="18" customHeight="1">
      <c r="A40" s="15"/>
      <c r="B40" s="19"/>
      <c r="C40" s="20"/>
      <c r="D40" s="20"/>
      <c r="E40" s="20"/>
      <c r="F40" s="20"/>
      <c r="G40" s="20"/>
      <c r="H40" s="20"/>
      <c r="I40" s="21"/>
      <c r="N40" s="2"/>
      <c r="S40" s="3"/>
    </row>
    <row r="41" spans="1:26" ht="18" customHeight="1">
      <c r="A41" s="15"/>
      <c r="B41" s="19"/>
      <c r="C41" s="20"/>
      <c r="D41" s="20"/>
      <c r="E41" s="20"/>
      <c r="F41" s="20"/>
      <c r="G41" s="20"/>
      <c r="H41" s="20"/>
      <c r="I41" s="21"/>
      <c r="N41" s="2"/>
      <c r="S41" s="3"/>
    </row>
    <row r="42" spans="1:26" ht="18" customHeight="1">
      <c r="A42" s="15"/>
      <c r="B42" s="19"/>
      <c r="C42" s="20"/>
      <c r="D42" s="20"/>
      <c r="E42" s="20"/>
      <c r="F42" s="20"/>
      <c r="G42" s="20"/>
      <c r="H42" s="20"/>
      <c r="I42" s="21"/>
      <c r="N42" s="2"/>
      <c r="S42" s="3"/>
    </row>
    <row r="43" spans="1:26" ht="18" customHeight="1">
      <c r="A43" s="15"/>
      <c r="B43" s="19"/>
      <c r="C43" s="20"/>
      <c r="D43" s="20"/>
      <c r="E43" s="20"/>
      <c r="F43" s="20"/>
      <c r="G43" s="20"/>
      <c r="H43" s="20"/>
      <c r="I43" s="21"/>
      <c r="N43" s="2"/>
      <c r="S43" s="3"/>
    </row>
    <row r="44" spans="1:26" ht="18" customHeight="1" thickBot="1">
      <c r="A44" s="15"/>
      <c r="B44" s="25"/>
      <c r="C44" s="26"/>
      <c r="D44" s="26"/>
      <c r="E44" s="26"/>
      <c r="F44" s="26"/>
      <c r="G44" s="26"/>
      <c r="H44" s="26"/>
      <c r="I44" s="27"/>
      <c r="N44" s="2"/>
      <c r="S44" s="3"/>
    </row>
    <row r="45" spans="1:26" ht="18" customHeight="1">
      <c r="A45" s="15"/>
      <c r="B45" s="15"/>
      <c r="C45" s="15"/>
      <c r="D45" s="15"/>
      <c r="E45" s="15"/>
      <c r="F45" s="15"/>
      <c r="G45" s="15"/>
      <c r="H45" s="15"/>
      <c r="I45" s="15"/>
      <c r="N45" s="2"/>
      <c r="S45" s="3"/>
    </row>
    <row r="46" spans="1:26" ht="18" customHeight="1">
      <c r="B46" s="3"/>
      <c r="C46" s="2"/>
      <c r="I46" s="3"/>
      <c r="O46" s="2"/>
      <c r="S46" s="3"/>
    </row>
    <row r="47" spans="1:26" ht="26.5">
      <c r="B47" s="28" t="s">
        <v>57</v>
      </c>
      <c r="I47" s="3"/>
      <c r="J47" s="4" t="s">
        <v>2</v>
      </c>
      <c r="N47" s="28" t="s">
        <v>67</v>
      </c>
      <c r="S47" s="3"/>
      <c r="V47" s="4" t="s">
        <v>5</v>
      </c>
      <c r="X47" s="29" t="s">
        <v>6</v>
      </c>
      <c r="Z47" s="4"/>
    </row>
    <row r="48" spans="1:26" ht="25.15" customHeight="1">
      <c r="B48" s="30"/>
      <c r="C48" s="31"/>
      <c r="D48" s="159" t="s">
        <v>65</v>
      </c>
      <c r="E48" s="160"/>
      <c r="F48" s="160"/>
      <c r="G48" s="160"/>
      <c r="H48" s="161"/>
      <c r="I48" s="159" t="s">
        <v>66</v>
      </c>
      <c r="J48" s="161"/>
      <c r="N48" s="30"/>
      <c r="O48" s="31"/>
      <c r="P48" s="159" t="s">
        <v>65</v>
      </c>
      <c r="Q48" s="160"/>
      <c r="R48" s="160"/>
      <c r="S48" s="160"/>
      <c r="T48" s="161"/>
      <c r="U48" s="159" t="s">
        <v>66</v>
      </c>
      <c r="V48" s="161"/>
      <c r="X48" s="32" t="s">
        <v>7</v>
      </c>
      <c r="Z48" s="4" t="s">
        <v>8</v>
      </c>
    </row>
    <row r="49" spans="2:27" ht="25.15" customHeight="1">
      <c r="B49" s="33"/>
      <c r="C49" s="34"/>
      <c r="D49" s="35" t="s">
        <v>58</v>
      </c>
      <c r="E49" s="36" t="s">
        <v>59</v>
      </c>
      <c r="F49" s="36" t="s">
        <v>60</v>
      </c>
      <c r="G49" s="7" t="s">
        <v>61</v>
      </c>
      <c r="H49" s="37" t="s">
        <v>62</v>
      </c>
      <c r="I49" s="38" t="s">
        <v>63</v>
      </c>
      <c r="J49" s="37" t="s">
        <v>64</v>
      </c>
      <c r="N49" s="33"/>
      <c r="O49" s="34"/>
      <c r="P49" s="148" t="s">
        <v>58</v>
      </c>
      <c r="Q49" s="36" t="s">
        <v>59</v>
      </c>
      <c r="R49" s="36" t="s">
        <v>60</v>
      </c>
      <c r="S49" s="7" t="s">
        <v>61</v>
      </c>
      <c r="T49" s="37" t="s">
        <v>62</v>
      </c>
      <c r="U49" s="38" t="s">
        <v>63</v>
      </c>
      <c r="V49" s="37" t="s">
        <v>64</v>
      </c>
      <c r="W49" s="2"/>
      <c r="X49" s="39"/>
      <c r="Y49" s="39" t="s">
        <v>16</v>
      </c>
      <c r="Z49" s="40" t="s">
        <v>17</v>
      </c>
      <c r="AA49" s="41" t="s">
        <v>18</v>
      </c>
    </row>
    <row r="50" spans="2:27" ht="18" customHeight="1">
      <c r="B50" s="149" t="s">
        <v>70</v>
      </c>
      <c r="C50" s="42">
        <v>1997</v>
      </c>
      <c r="D50" s="43">
        <f t="shared" ref="D50:H65" si="0">D88+D118+D148+D178+D208</f>
        <v>210.10291695945435</v>
      </c>
      <c r="E50" s="44">
        <f t="shared" si="0"/>
        <v>0</v>
      </c>
      <c r="F50" s="44">
        <f t="shared" si="0"/>
        <v>0</v>
      </c>
      <c r="G50" s="44">
        <f t="shared" si="0"/>
        <v>0</v>
      </c>
      <c r="H50" s="45">
        <f t="shared" si="0"/>
        <v>0</v>
      </c>
      <c r="I50" s="46">
        <f t="shared" ref="I50:I75" si="1">SUM(D50:H50)</f>
        <v>210.10291695945435</v>
      </c>
      <c r="J50" s="47">
        <f>I50</f>
        <v>210.10291695945435</v>
      </c>
      <c r="N50" s="149" t="s">
        <v>69</v>
      </c>
      <c r="O50" s="42">
        <v>1997</v>
      </c>
      <c r="P50" s="48">
        <f t="shared" ref="P50:T65" si="2">P88+P118+P148+P178+P208</f>
        <v>428</v>
      </c>
      <c r="Q50" s="49">
        <f t="shared" si="2"/>
        <v>0</v>
      </c>
      <c r="R50" s="49">
        <f t="shared" si="2"/>
        <v>0</v>
      </c>
      <c r="S50" s="49">
        <f t="shared" si="2"/>
        <v>0</v>
      </c>
      <c r="T50" s="50">
        <f t="shared" si="2"/>
        <v>0</v>
      </c>
      <c r="U50" s="46">
        <f t="shared" ref="U50:U74" si="3">SUM(P50:T50)</f>
        <v>428</v>
      </c>
      <c r="V50" s="47">
        <f>U50</f>
        <v>428</v>
      </c>
      <c r="W50" s="2"/>
      <c r="X50" s="51" t="s">
        <v>19</v>
      </c>
      <c r="Y50" s="52">
        <v>63</v>
      </c>
      <c r="Z50" s="53">
        <v>63</v>
      </c>
      <c r="AA50" s="54">
        <f>Z50/Y50-1</f>
        <v>0</v>
      </c>
    </row>
    <row r="51" spans="2:27" ht="18" customHeight="1">
      <c r="B51" s="150"/>
      <c r="C51" s="55">
        <f>C50+1</f>
        <v>1998</v>
      </c>
      <c r="D51" s="43">
        <f t="shared" si="0"/>
        <v>11692.884948022465</v>
      </c>
      <c r="E51" s="44">
        <f t="shared" si="0"/>
        <v>0</v>
      </c>
      <c r="F51" s="44">
        <f t="shared" si="0"/>
        <v>0</v>
      </c>
      <c r="G51" s="44">
        <f t="shared" si="0"/>
        <v>0</v>
      </c>
      <c r="H51" s="45">
        <f t="shared" si="0"/>
        <v>0</v>
      </c>
      <c r="I51" s="56">
        <f t="shared" si="1"/>
        <v>11692.884948022465</v>
      </c>
      <c r="J51" s="57">
        <f>J50+I51</f>
        <v>11902.98786498192</v>
      </c>
      <c r="N51" s="150"/>
      <c r="O51" s="55">
        <f>O50+1</f>
        <v>1998</v>
      </c>
      <c r="P51" s="58">
        <f t="shared" si="2"/>
        <v>17776</v>
      </c>
      <c r="Q51" s="44">
        <f t="shared" si="2"/>
        <v>0</v>
      </c>
      <c r="R51" s="44">
        <f t="shared" si="2"/>
        <v>0</v>
      </c>
      <c r="S51" s="44">
        <f t="shared" si="2"/>
        <v>0</v>
      </c>
      <c r="T51" s="45">
        <f t="shared" si="2"/>
        <v>0</v>
      </c>
      <c r="U51" s="56">
        <f t="shared" si="3"/>
        <v>17776</v>
      </c>
      <c r="V51" s="57">
        <f>V50+U51</f>
        <v>18204</v>
      </c>
      <c r="W51" s="2"/>
      <c r="X51" s="51" t="s">
        <v>20</v>
      </c>
      <c r="Y51" s="52">
        <v>76</v>
      </c>
      <c r="Z51" s="53">
        <v>76</v>
      </c>
      <c r="AA51" s="59">
        <f t="shared" ref="AA51:AA55" si="4">Z51/Y51-1</f>
        <v>0</v>
      </c>
    </row>
    <row r="52" spans="2:27" ht="18" customHeight="1">
      <c r="B52" s="150"/>
      <c r="C52" s="55">
        <f t="shared" ref="C52:C72" si="5">C51+1</f>
        <v>1999</v>
      </c>
      <c r="D52" s="43">
        <f t="shared" si="0"/>
        <v>21606.494054905506</v>
      </c>
      <c r="E52" s="44">
        <f t="shared" si="0"/>
        <v>0</v>
      </c>
      <c r="F52" s="44">
        <f t="shared" si="0"/>
        <v>0</v>
      </c>
      <c r="G52" s="44">
        <f t="shared" si="0"/>
        <v>0</v>
      </c>
      <c r="H52" s="45">
        <f t="shared" si="0"/>
        <v>0</v>
      </c>
      <c r="I52" s="56">
        <f t="shared" si="1"/>
        <v>21606.494054905506</v>
      </c>
      <c r="J52" s="57">
        <f t="shared" ref="J52:J75" si="6">J51+I52</f>
        <v>33509.481919887425</v>
      </c>
      <c r="N52" s="150"/>
      <c r="O52" s="55">
        <f t="shared" ref="O52:O72" si="7">O51+1</f>
        <v>1999</v>
      </c>
      <c r="P52" s="58">
        <f t="shared" si="2"/>
        <v>15311</v>
      </c>
      <c r="Q52" s="44">
        <f t="shared" si="2"/>
        <v>0</v>
      </c>
      <c r="R52" s="44">
        <f t="shared" si="2"/>
        <v>3</v>
      </c>
      <c r="S52" s="44">
        <f t="shared" si="2"/>
        <v>0</v>
      </c>
      <c r="T52" s="45">
        <f t="shared" si="2"/>
        <v>0</v>
      </c>
      <c r="U52" s="56">
        <f t="shared" si="3"/>
        <v>15314</v>
      </c>
      <c r="V52" s="57">
        <f t="shared" ref="V52:V75" si="8">V51+U52</f>
        <v>33518</v>
      </c>
      <c r="W52" s="2"/>
      <c r="X52" s="51" t="s">
        <v>21</v>
      </c>
      <c r="Y52" s="52">
        <v>90</v>
      </c>
      <c r="Z52" s="53">
        <v>90</v>
      </c>
      <c r="AA52" s="59">
        <f t="shared" si="4"/>
        <v>0</v>
      </c>
    </row>
    <row r="53" spans="2:27" ht="18" customHeight="1">
      <c r="B53" s="150"/>
      <c r="C53" s="55">
        <f>C52+1</f>
        <v>2000</v>
      </c>
      <c r="D53" s="43">
        <f t="shared" si="0"/>
        <v>30339.3351077515</v>
      </c>
      <c r="E53" s="44">
        <f t="shared" si="0"/>
        <v>15532.629061127</v>
      </c>
      <c r="F53" s="44">
        <f t="shared" si="0"/>
        <v>973.01893782951436</v>
      </c>
      <c r="G53" s="44">
        <f t="shared" si="0"/>
        <v>0</v>
      </c>
      <c r="H53" s="45">
        <f t="shared" si="0"/>
        <v>1.3723834331798304</v>
      </c>
      <c r="I53" s="56">
        <f t="shared" si="1"/>
        <v>46846.355490141192</v>
      </c>
      <c r="J53" s="57">
        <f>J52+I53</f>
        <v>80355.837410028616</v>
      </c>
      <c r="N53" s="150"/>
      <c r="O53" s="55">
        <f t="shared" si="7"/>
        <v>2000</v>
      </c>
      <c r="P53" s="58">
        <f t="shared" si="2"/>
        <v>12553</v>
      </c>
      <c r="Q53" s="44">
        <f t="shared" si="2"/>
        <v>5875</v>
      </c>
      <c r="R53" s="44">
        <f t="shared" si="2"/>
        <v>709</v>
      </c>
      <c r="S53" s="44">
        <f t="shared" si="2"/>
        <v>0</v>
      </c>
      <c r="T53" s="45">
        <f t="shared" si="2"/>
        <v>1</v>
      </c>
      <c r="U53" s="56">
        <f t="shared" si="3"/>
        <v>19138</v>
      </c>
      <c r="V53" s="57">
        <f t="shared" si="8"/>
        <v>52656</v>
      </c>
      <c r="W53" s="2"/>
      <c r="X53" s="51" t="s">
        <v>22</v>
      </c>
      <c r="Y53" s="52">
        <v>104</v>
      </c>
      <c r="Z53" s="53">
        <v>105</v>
      </c>
      <c r="AA53" s="59">
        <f t="shared" si="4"/>
        <v>9.6153846153845812E-3</v>
      </c>
    </row>
    <row r="54" spans="2:27" ht="18" customHeight="1">
      <c r="B54" s="150"/>
      <c r="C54" s="55">
        <f t="shared" si="5"/>
        <v>2001</v>
      </c>
      <c r="D54" s="43">
        <f t="shared" si="0"/>
        <v>43471.846061932403</v>
      </c>
      <c r="E54" s="44">
        <f t="shared" si="0"/>
        <v>34745.56491843229</v>
      </c>
      <c r="F54" s="44">
        <f t="shared" si="0"/>
        <v>1631.6448365957729</v>
      </c>
      <c r="G54" s="44">
        <f t="shared" si="0"/>
        <v>40.861562809334444</v>
      </c>
      <c r="H54" s="45">
        <f t="shared" si="0"/>
        <v>193.50600298507578</v>
      </c>
      <c r="I54" s="56">
        <f t="shared" si="1"/>
        <v>80083.423382754874</v>
      </c>
      <c r="J54" s="57">
        <f t="shared" si="6"/>
        <v>160439.26079278349</v>
      </c>
      <c r="N54" s="150"/>
      <c r="O54" s="55">
        <f t="shared" si="7"/>
        <v>2001</v>
      </c>
      <c r="P54" s="58">
        <f t="shared" si="2"/>
        <v>18502</v>
      </c>
      <c r="Q54" s="44">
        <f t="shared" si="2"/>
        <v>7264</v>
      </c>
      <c r="R54" s="44">
        <f t="shared" si="2"/>
        <v>480</v>
      </c>
      <c r="S54" s="44">
        <f t="shared" si="2"/>
        <v>19</v>
      </c>
      <c r="T54" s="45">
        <f t="shared" si="2"/>
        <v>140</v>
      </c>
      <c r="U54" s="56">
        <f t="shared" si="3"/>
        <v>26405</v>
      </c>
      <c r="V54" s="57">
        <f t="shared" si="8"/>
        <v>79061</v>
      </c>
      <c r="W54" s="2"/>
      <c r="X54" s="51" t="s">
        <v>23</v>
      </c>
      <c r="Y54" s="52">
        <v>121</v>
      </c>
      <c r="Z54" s="53">
        <v>122</v>
      </c>
      <c r="AA54" s="59">
        <f t="shared" si="4"/>
        <v>8.2644628099173278E-3</v>
      </c>
    </row>
    <row r="55" spans="2:27" ht="18" customHeight="1">
      <c r="B55" s="150"/>
      <c r="C55" s="55">
        <f t="shared" si="5"/>
        <v>2002</v>
      </c>
      <c r="D55" s="43">
        <f t="shared" si="0"/>
        <v>58951.700726824434</v>
      </c>
      <c r="E55" s="44">
        <f t="shared" si="0"/>
        <v>85001.28456267553</v>
      </c>
      <c r="F55" s="44">
        <f t="shared" si="0"/>
        <v>2784.9496872305813</v>
      </c>
      <c r="G55" s="44">
        <f t="shared" si="0"/>
        <v>49.461794701160713</v>
      </c>
      <c r="H55" s="45">
        <f t="shared" si="0"/>
        <v>484.44232752493934</v>
      </c>
      <c r="I55" s="56">
        <f t="shared" si="1"/>
        <v>147271.83909895667</v>
      </c>
      <c r="J55" s="57">
        <f t="shared" si="6"/>
        <v>307711.09989174013</v>
      </c>
      <c r="N55" s="150"/>
      <c r="O55" s="55">
        <f t="shared" si="7"/>
        <v>2002</v>
      </c>
      <c r="P55" s="58">
        <f t="shared" si="2"/>
        <v>19979</v>
      </c>
      <c r="Q55" s="44">
        <f t="shared" si="2"/>
        <v>20691</v>
      </c>
      <c r="R55" s="44">
        <f t="shared" si="2"/>
        <v>841</v>
      </c>
      <c r="S55" s="44">
        <f t="shared" si="2"/>
        <v>4</v>
      </c>
      <c r="T55" s="45">
        <f t="shared" si="2"/>
        <v>212</v>
      </c>
      <c r="U55" s="56">
        <f t="shared" si="3"/>
        <v>41727</v>
      </c>
      <c r="V55" s="57">
        <f t="shared" si="8"/>
        <v>120788</v>
      </c>
      <c r="W55" s="2"/>
      <c r="X55" s="60" t="s">
        <v>24</v>
      </c>
      <c r="Y55" s="61">
        <v>139</v>
      </c>
      <c r="Z55" s="62">
        <v>139</v>
      </c>
      <c r="AA55" s="63">
        <f t="shared" si="4"/>
        <v>0</v>
      </c>
    </row>
    <row r="56" spans="2:27" ht="18" customHeight="1">
      <c r="B56" s="150"/>
      <c r="C56" s="55">
        <f t="shared" si="5"/>
        <v>2003</v>
      </c>
      <c r="D56" s="43">
        <f t="shared" si="0"/>
        <v>83698.67635743857</v>
      </c>
      <c r="E56" s="44">
        <f t="shared" si="0"/>
        <v>145991.89500635356</v>
      </c>
      <c r="F56" s="44">
        <f t="shared" si="0"/>
        <v>3960.5811249383905</v>
      </c>
      <c r="G56" s="44">
        <f t="shared" si="0"/>
        <v>58.048977073968629</v>
      </c>
      <c r="H56" s="45">
        <f t="shared" si="0"/>
        <v>924.90568645352221</v>
      </c>
      <c r="I56" s="56">
        <f t="shared" si="1"/>
        <v>234634.10715225799</v>
      </c>
      <c r="J56" s="57">
        <f t="shared" si="6"/>
        <v>542345.20704399818</v>
      </c>
      <c r="N56" s="150"/>
      <c r="O56" s="55">
        <f t="shared" si="7"/>
        <v>2003</v>
      </c>
      <c r="P56" s="58">
        <f t="shared" si="2"/>
        <v>27200</v>
      </c>
      <c r="Q56" s="44">
        <f t="shared" si="2"/>
        <v>25094</v>
      </c>
      <c r="R56" s="44">
        <f t="shared" si="2"/>
        <v>859</v>
      </c>
      <c r="S56" s="44">
        <f t="shared" si="2"/>
        <v>4</v>
      </c>
      <c r="T56" s="45">
        <f t="shared" si="2"/>
        <v>321</v>
      </c>
      <c r="U56" s="56">
        <f t="shared" si="3"/>
        <v>53478</v>
      </c>
      <c r="V56" s="57">
        <f t="shared" si="8"/>
        <v>174266</v>
      </c>
      <c r="W56" s="2"/>
    </row>
    <row r="57" spans="2:27" ht="18" customHeight="1">
      <c r="B57" s="150"/>
      <c r="C57" s="55">
        <f t="shared" si="5"/>
        <v>2004</v>
      </c>
      <c r="D57" s="43">
        <f t="shared" si="0"/>
        <v>148761.64790862935</v>
      </c>
      <c r="E57" s="44">
        <f t="shared" si="0"/>
        <v>317740.11287661578</v>
      </c>
      <c r="F57" s="44">
        <f t="shared" si="0"/>
        <v>17981.069048413588</v>
      </c>
      <c r="G57" s="44">
        <f t="shared" si="0"/>
        <v>337.57627204426655</v>
      </c>
      <c r="H57" s="45">
        <f t="shared" si="0"/>
        <v>3141.0337605623499</v>
      </c>
      <c r="I57" s="56">
        <f t="shared" si="1"/>
        <v>487961.43986626534</v>
      </c>
      <c r="J57" s="57">
        <f t="shared" si="6"/>
        <v>1030306.6469102635</v>
      </c>
      <c r="N57" s="150"/>
      <c r="O57" s="55">
        <f t="shared" si="7"/>
        <v>2004</v>
      </c>
      <c r="P57" s="58">
        <f t="shared" si="2"/>
        <v>68711</v>
      </c>
      <c r="Q57" s="44">
        <f t="shared" si="2"/>
        <v>56434</v>
      </c>
      <c r="R57" s="44">
        <f t="shared" si="2"/>
        <v>8140</v>
      </c>
      <c r="S57" s="44">
        <f t="shared" si="2"/>
        <v>130</v>
      </c>
      <c r="T57" s="45">
        <f t="shared" si="2"/>
        <v>1286</v>
      </c>
      <c r="U57" s="56">
        <f t="shared" si="3"/>
        <v>134701</v>
      </c>
      <c r="V57" s="57">
        <f t="shared" si="8"/>
        <v>308967</v>
      </c>
      <c r="W57" s="2"/>
      <c r="X57" s="32" t="s">
        <v>25</v>
      </c>
      <c r="Z57" s="4" t="s">
        <v>26</v>
      </c>
    </row>
    <row r="58" spans="2:27" ht="18" customHeight="1">
      <c r="B58" s="150"/>
      <c r="C58" s="55">
        <f>C57+1</f>
        <v>2005</v>
      </c>
      <c r="D58" s="43">
        <f t="shared" si="0"/>
        <v>205382.90764440651</v>
      </c>
      <c r="E58" s="44">
        <f t="shared" si="0"/>
        <v>702484.97118566069</v>
      </c>
      <c r="F58" s="44">
        <f t="shared" si="0"/>
        <v>59275.222729539353</v>
      </c>
      <c r="G58" s="44">
        <f t="shared" si="0"/>
        <v>799.81599950276814</v>
      </c>
      <c r="H58" s="45">
        <f t="shared" si="0"/>
        <v>6575.7880761674978</v>
      </c>
      <c r="I58" s="56">
        <f t="shared" si="1"/>
        <v>974518.70563527686</v>
      </c>
      <c r="J58" s="57">
        <f>J57+I58</f>
        <v>2004825.3525455403</v>
      </c>
      <c r="N58" s="150"/>
      <c r="O58" s="55">
        <f t="shared" si="7"/>
        <v>2005</v>
      </c>
      <c r="P58" s="58">
        <f t="shared" si="2"/>
        <v>53158</v>
      </c>
      <c r="Q58" s="44">
        <f t="shared" si="2"/>
        <v>150661</v>
      </c>
      <c r="R58" s="44">
        <f t="shared" si="2"/>
        <v>23528</v>
      </c>
      <c r="S58" s="44">
        <f t="shared" si="2"/>
        <v>215</v>
      </c>
      <c r="T58" s="45">
        <f t="shared" si="2"/>
        <v>2001</v>
      </c>
      <c r="U58" s="56">
        <f t="shared" si="3"/>
        <v>229563</v>
      </c>
      <c r="V58" s="57">
        <f t="shared" si="8"/>
        <v>538530</v>
      </c>
      <c r="W58" s="2"/>
      <c r="X58" s="39"/>
      <c r="Y58" s="39" t="s">
        <v>16</v>
      </c>
      <c r="Z58" s="39" t="s">
        <v>17</v>
      </c>
      <c r="AA58" s="39" t="s">
        <v>18</v>
      </c>
    </row>
    <row r="59" spans="2:27" ht="18" customHeight="1">
      <c r="B59" s="150"/>
      <c r="C59" s="55">
        <f t="shared" si="5"/>
        <v>2006</v>
      </c>
      <c r="D59" s="43">
        <f t="shared" si="0"/>
        <v>274055.42811980686</v>
      </c>
      <c r="E59" s="44">
        <f t="shared" si="0"/>
        <v>1118920.1969289181</v>
      </c>
      <c r="F59" s="44">
        <f t="shared" si="0"/>
        <v>121597.58032013227</v>
      </c>
      <c r="G59" s="44">
        <f t="shared" si="0"/>
        <v>4439.1014481127795</v>
      </c>
      <c r="H59" s="45">
        <f t="shared" si="0"/>
        <v>13181.186008528963</v>
      </c>
      <c r="I59" s="56">
        <f t="shared" si="1"/>
        <v>1532193.492825499</v>
      </c>
      <c r="J59" s="57">
        <f t="shared" si="6"/>
        <v>3537018.8453710396</v>
      </c>
      <c r="N59" s="150"/>
      <c r="O59" s="55">
        <f t="shared" si="7"/>
        <v>2006</v>
      </c>
      <c r="P59" s="58">
        <f t="shared" si="2"/>
        <v>67335</v>
      </c>
      <c r="Q59" s="44">
        <f t="shared" si="2"/>
        <v>198254</v>
      </c>
      <c r="R59" s="44">
        <f t="shared" si="2"/>
        <v>36159</v>
      </c>
      <c r="S59" s="44">
        <f t="shared" si="2"/>
        <v>1717</v>
      </c>
      <c r="T59" s="45">
        <f t="shared" si="2"/>
        <v>3960</v>
      </c>
      <c r="U59" s="56">
        <f t="shared" si="3"/>
        <v>307425</v>
      </c>
      <c r="V59" s="57">
        <f t="shared" si="8"/>
        <v>845955</v>
      </c>
      <c r="W59" s="2"/>
      <c r="X59" s="64" t="s">
        <v>27</v>
      </c>
      <c r="Y59" s="65">
        <v>580</v>
      </c>
      <c r="Z59" s="65">
        <v>655</v>
      </c>
      <c r="AA59" s="66">
        <f>Z59/Y59-1</f>
        <v>0.1293103448275863</v>
      </c>
    </row>
    <row r="60" spans="2:27" ht="18" customHeight="1">
      <c r="B60" s="150"/>
      <c r="C60" s="55">
        <f t="shared" si="5"/>
        <v>2007</v>
      </c>
      <c r="D60" s="43">
        <f t="shared" si="0"/>
        <v>347355.65137433965</v>
      </c>
      <c r="E60" s="44">
        <f t="shared" si="0"/>
        <v>1768209.3446718468</v>
      </c>
      <c r="F60" s="44">
        <f t="shared" si="0"/>
        <v>204949.13207130099</v>
      </c>
      <c r="G60" s="44">
        <f t="shared" si="0"/>
        <v>9093.9009755260249</v>
      </c>
      <c r="H60" s="45">
        <f t="shared" si="0"/>
        <v>25841.374153700133</v>
      </c>
      <c r="I60" s="56">
        <f t="shared" si="1"/>
        <v>2355449.4032467133</v>
      </c>
      <c r="J60" s="57">
        <f t="shared" si="6"/>
        <v>5892468.2486177534</v>
      </c>
      <c r="N60" s="150"/>
      <c r="O60" s="55">
        <f t="shared" si="7"/>
        <v>2007</v>
      </c>
      <c r="P60" s="58">
        <f t="shared" si="2"/>
        <v>78424</v>
      </c>
      <c r="Q60" s="44">
        <f t="shared" si="2"/>
        <v>288152</v>
      </c>
      <c r="R60" s="44">
        <f t="shared" si="2"/>
        <v>49108</v>
      </c>
      <c r="S60" s="44">
        <f t="shared" si="2"/>
        <v>2754</v>
      </c>
      <c r="T60" s="45">
        <f t="shared" si="2"/>
        <v>7451</v>
      </c>
      <c r="U60" s="56">
        <f t="shared" si="3"/>
        <v>425889</v>
      </c>
      <c r="V60" s="57">
        <f t="shared" si="8"/>
        <v>1271844</v>
      </c>
      <c r="W60" s="2"/>
    </row>
    <row r="61" spans="2:27" ht="18" customHeight="1">
      <c r="B61" s="150"/>
      <c r="C61" s="55">
        <f t="shared" si="5"/>
        <v>2008</v>
      </c>
      <c r="D61" s="43">
        <f t="shared" si="0"/>
        <v>435249.85642964556</v>
      </c>
      <c r="E61" s="44">
        <f t="shared" si="0"/>
        <v>2358938.4643265801</v>
      </c>
      <c r="F61" s="44">
        <f t="shared" si="0"/>
        <v>296865.30516327085</v>
      </c>
      <c r="G61" s="44">
        <f t="shared" si="0"/>
        <v>14086.477390187109</v>
      </c>
      <c r="H61" s="45">
        <f t="shared" si="0"/>
        <v>39560.170828804061</v>
      </c>
      <c r="I61" s="56">
        <f t="shared" si="1"/>
        <v>3144700.2741384879</v>
      </c>
      <c r="J61" s="57">
        <f t="shared" si="6"/>
        <v>9037168.5227562413</v>
      </c>
      <c r="N61" s="150"/>
      <c r="O61" s="55">
        <f t="shared" si="7"/>
        <v>2008</v>
      </c>
      <c r="P61" s="58">
        <f t="shared" si="2"/>
        <v>100661</v>
      </c>
      <c r="Q61" s="44">
        <f t="shared" si="2"/>
        <v>255334</v>
      </c>
      <c r="R61" s="44">
        <f t="shared" si="2"/>
        <v>57981</v>
      </c>
      <c r="S61" s="44">
        <f t="shared" si="2"/>
        <v>3351</v>
      </c>
      <c r="T61" s="45">
        <f t="shared" si="2"/>
        <v>8665</v>
      </c>
      <c r="U61" s="56">
        <f t="shared" si="3"/>
        <v>425992</v>
      </c>
      <c r="V61" s="57">
        <f t="shared" si="8"/>
        <v>1697836</v>
      </c>
      <c r="W61" s="2"/>
      <c r="X61" s="32" t="s">
        <v>28</v>
      </c>
      <c r="Z61" s="4" t="s">
        <v>3</v>
      </c>
    </row>
    <row r="62" spans="2:27" ht="18" customHeight="1">
      <c r="B62" s="150"/>
      <c r="C62" s="55">
        <f t="shared" si="5"/>
        <v>2009</v>
      </c>
      <c r="D62" s="43">
        <f t="shared" si="0"/>
        <v>704457.09774527932</v>
      </c>
      <c r="E62" s="44">
        <f t="shared" si="0"/>
        <v>2847951.7776666596</v>
      </c>
      <c r="F62" s="44">
        <f t="shared" si="0"/>
        <v>386144.42487828969</v>
      </c>
      <c r="G62" s="44">
        <f t="shared" si="0"/>
        <v>18502.703756876494</v>
      </c>
      <c r="H62" s="45">
        <f t="shared" si="0"/>
        <v>61193.732248834312</v>
      </c>
      <c r="I62" s="56">
        <f t="shared" si="1"/>
        <v>4018249.7362959394</v>
      </c>
      <c r="J62" s="57">
        <f t="shared" si="6"/>
        <v>13055418.25905218</v>
      </c>
      <c r="N62" s="150"/>
      <c r="O62" s="55">
        <f t="shared" si="7"/>
        <v>2009</v>
      </c>
      <c r="P62" s="58">
        <f t="shared" si="2"/>
        <v>254559</v>
      </c>
      <c r="Q62" s="44">
        <f t="shared" si="2"/>
        <v>205569</v>
      </c>
      <c r="R62" s="44">
        <f t="shared" si="2"/>
        <v>54848</v>
      </c>
      <c r="S62" s="44">
        <f t="shared" si="2"/>
        <v>2966</v>
      </c>
      <c r="T62" s="45">
        <f t="shared" si="2"/>
        <v>15585</v>
      </c>
      <c r="U62" s="56">
        <f t="shared" si="3"/>
        <v>533527</v>
      </c>
      <c r="V62" s="57">
        <f t="shared" si="8"/>
        <v>2231363</v>
      </c>
      <c r="W62" s="2"/>
      <c r="X62" s="39"/>
      <c r="Y62" s="39" t="s">
        <v>16</v>
      </c>
      <c r="Z62" s="39" t="s">
        <v>17</v>
      </c>
      <c r="AA62" s="39" t="s">
        <v>18</v>
      </c>
    </row>
    <row r="63" spans="2:27" ht="18" customHeight="1">
      <c r="B63" s="150"/>
      <c r="C63" s="55">
        <f t="shared" si="5"/>
        <v>2010</v>
      </c>
      <c r="D63" s="43">
        <f t="shared" si="0"/>
        <v>1119691.2246510829</v>
      </c>
      <c r="E63" s="44">
        <f t="shared" si="0"/>
        <v>3326081.9157577534</v>
      </c>
      <c r="F63" s="44">
        <f t="shared" si="0"/>
        <v>485212.6160411766</v>
      </c>
      <c r="G63" s="44">
        <f t="shared" si="0"/>
        <v>24748.364178590014</v>
      </c>
      <c r="H63" s="45">
        <f t="shared" si="0"/>
        <v>92004.614467317922</v>
      </c>
      <c r="I63" s="56">
        <f t="shared" si="1"/>
        <v>5047738.7350959219</v>
      </c>
      <c r="J63" s="57">
        <f t="shared" si="6"/>
        <v>18103156.994148102</v>
      </c>
      <c r="N63" s="150"/>
      <c r="O63" s="55">
        <f t="shared" si="7"/>
        <v>2010</v>
      </c>
      <c r="P63" s="58">
        <f t="shared" si="2"/>
        <v>395402</v>
      </c>
      <c r="Q63" s="44">
        <f t="shared" si="2"/>
        <v>196245</v>
      </c>
      <c r="R63" s="44">
        <f t="shared" si="2"/>
        <v>70561</v>
      </c>
      <c r="S63" s="44">
        <f t="shared" si="2"/>
        <v>4270</v>
      </c>
      <c r="T63" s="45">
        <f t="shared" si="2"/>
        <v>27056</v>
      </c>
      <c r="U63" s="56">
        <f t="shared" si="3"/>
        <v>693534</v>
      </c>
      <c r="V63" s="57">
        <f t="shared" si="8"/>
        <v>2924897</v>
      </c>
      <c r="W63" s="2"/>
      <c r="X63" s="64" t="s">
        <v>29</v>
      </c>
      <c r="Y63" s="65">
        <v>19</v>
      </c>
      <c r="Z63" s="65">
        <v>16.3</v>
      </c>
      <c r="AA63" s="66">
        <f>Z63/Y63-1</f>
        <v>-0.14210526315789473</v>
      </c>
    </row>
    <row r="64" spans="2:27" ht="18" customHeight="1">
      <c r="B64" s="150"/>
      <c r="C64" s="55">
        <f t="shared" si="5"/>
        <v>2011</v>
      </c>
      <c r="D64" s="43">
        <f t="shared" si="0"/>
        <v>1434229.2837733848</v>
      </c>
      <c r="E64" s="44">
        <f t="shared" si="0"/>
        <v>3762713.8532817657</v>
      </c>
      <c r="F64" s="44">
        <f t="shared" si="0"/>
        <v>595655.92028968327</v>
      </c>
      <c r="G64" s="44">
        <f t="shared" si="0"/>
        <v>35797.040877285574</v>
      </c>
      <c r="H64" s="45">
        <f t="shared" si="0"/>
        <v>138585.44660553688</v>
      </c>
      <c r="I64" s="56">
        <f t="shared" si="1"/>
        <v>5966981.5448276559</v>
      </c>
      <c r="J64" s="57">
        <f t="shared" si="6"/>
        <v>24070138.538975757</v>
      </c>
      <c r="N64" s="150"/>
      <c r="O64" s="55">
        <f t="shared" si="7"/>
        <v>2011</v>
      </c>
      <c r="P64" s="58">
        <f t="shared" si="2"/>
        <v>316325</v>
      </c>
      <c r="Q64" s="44">
        <f t="shared" si="2"/>
        <v>185649</v>
      </c>
      <c r="R64" s="44">
        <f t="shared" si="2"/>
        <v>83110</v>
      </c>
      <c r="S64" s="44">
        <f t="shared" si="2"/>
        <v>5094</v>
      </c>
      <c r="T64" s="45">
        <f t="shared" si="2"/>
        <v>38801</v>
      </c>
      <c r="U64" s="56">
        <f t="shared" si="3"/>
        <v>628979</v>
      </c>
      <c r="V64" s="57">
        <f t="shared" si="8"/>
        <v>3553876</v>
      </c>
      <c r="W64" s="2"/>
    </row>
    <row r="65" spans="2:27" ht="18" customHeight="1">
      <c r="B65" s="150"/>
      <c r="C65" s="55">
        <f t="shared" si="5"/>
        <v>2012</v>
      </c>
      <c r="D65" s="43">
        <f t="shared" si="0"/>
        <v>2052912.218006531</v>
      </c>
      <c r="E65" s="44">
        <f t="shared" si="0"/>
        <v>4434179.5261843912</v>
      </c>
      <c r="F65" s="44">
        <f t="shared" si="0"/>
        <v>718322.11761960934</v>
      </c>
      <c r="G65" s="44">
        <f t="shared" si="0"/>
        <v>83479.577277916178</v>
      </c>
      <c r="H65" s="45">
        <f t="shared" si="0"/>
        <v>219340.80196191921</v>
      </c>
      <c r="I65" s="56">
        <f t="shared" si="1"/>
        <v>7508234.2410503672</v>
      </c>
      <c r="J65" s="57">
        <f t="shared" si="6"/>
        <v>31578372.780026123</v>
      </c>
      <c r="N65" s="150"/>
      <c r="O65" s="55">
        <f t="shared" si="7"/>
        <v>2012</v>
      </c>
      <c r="P65" s="58">
        <f t="shared" si="2"/>
        <v>678026</v>
      </c>
      <c r="Q65" s="44">
        <f t="shared" si="2"/>
        <v>347199</v>
      </c>
      <c r="R65" s="44">
        <f t="shared" si="2"/>
        <v>107187</v>
      </c>
      <c r="S65" s="44">
        <f t="shared" si="2"/>
        <v>19158</v>
      </c>
      <c r="T65" s="45">
        <f t="shared" si="2"/>
        <v>67737</v>
      </c>
      <c r="U65" s="56">
        <f t="shared" si="3"/>
        <v>1219307</v>
      </c>
      <c r="V65" s="57">
        <f t="shared" si="8"/>
        <v>4773183</v>
      </c>
      <c r="W65" s="2"/>
      <c r="X65" s="32" t="s">
        <v>30</v>
      </c>
      <c r="Z65" s="4" t="s">
        <v>3</v>
      </c>
    </row>
    <row r="66" spans="2:27" ht="18" customHeight="1">
      <c r="B66" s="150"/>
      <c r="C66" s="55">
        <f t="shared" si="5"/>
        <v>2013</v>
      </c>
      <c r="D66" s="43">
        <f t="shared" ref="D66:H75" si="9">D104+D134+D164+D194+D224</f>
        <v>2662674.7402338157</v>
      </c>
      <c r="E66" s="44">
        <f t="shared" si="9"/>
        <v>5128235.1535463603</v>
      </c>
      <c r="F66" s="44">
        <f t="shared" si="9"/>
        <v>885128.94811983663</v>
      </c>
      <c r="G66" s="44">
        <f t="shared" si="9"/>
        <v>135050.16244144525</v>
      </c>
      <c r="H66" s="45">
        <f t="shared" si="9"/>
        <v>290802.98908338201</v>
      </c>
      <c r="I66" s="56">
        <f t="shared" si="1"/>
        <v>9101891.9934248384</v>
      </c>
      <c r="J66" s="57">
        <f t="shared" si="6"/>
        <v>40680264.773450963</v>
      </c>
      <c r="N66" s="150"/>
      <c r="O66" s="55">
        <f t="shared" si="7"/>
        <v>2013</v>
      </c>
      <c r="P66" s="58">
        <f t="shared" ref="P66:T75" si="10">P104+P134+P164+P194+P224</f>
        <v>679127</v>
      </c>
      <c r="Q66" s="44">
        <f t="shared" si="10"/>
        <v>361446</v>
      </c>
      <c r="R66" s="44">
        <f t="shared" si="10"/>
        <v>153207</v>
      </c>
      <c r="S66" s="44">
        <f t="shared" si="10"/>
        <v>27806</v>
      </c>
      <c r="T66" s="45">
        <f t="shared" si="10"/>
        <v>58739</v>
      </c>
      <c r="U66" s="56">
        <f t="shared" si="3"/>
        <v>1280325</v>
      </c>
      <c r="V66" s="57">
        <f t="shared" si="8"/>
        <v>6053508</v>
      </c>
      <c r="W66" s="2"/>
      <c r="X66" s="39"/>
      <c r="Y66" s="39" t="s">
        <v>16</v>
      </c>
      <c r="Z66" s="39" t="s">
        <v>17</v>
      </c>
      <c r="AA66" s="39" t="s">
        <v>18</v>
      </c>
    </row>
    <row r="67" spans="2:27" ht="18" customHeight="1">
      <c r="B67" s="150"/>
      <c r="C67" s="55">
        <f t="shared" si="5"/>
        <v>2014</v>
      </c>
      <c r="D67" s="43">
        <f t="shared" si="9"/>
        <v>3205403.2935090875</v>
      </c>
      <c r="E67" s="44">
        <f t="shared" si="9"/>
        <v>5719247.3028371371</v>
      </c>
      <c r="F67" s="44">
        <f t="shared" si="9"/>
        <v>1063135.4700077467</v>
      </c>
      <c r="G67" s="44">
        <f t="shared" si="9"/>
        <v>166201.38273212902</v>
      </c>
      <c r="H67" s="45">
        <f t="shared" si="9"/>
        <v>359690.13380753074</v>
      </c>
      <c r="I67" s="56">
        <f t="shared" si="1"/>
        <v>10513677.582893632</v>
      </c>
      <c r="J67" s="57">
        <f t="shared" si="6"/>
        <v>51193942.356344596</v>
      </c>
      <c r="N67" s="150"/>
      <c r="O67" s="55">
        <f t="shared" si="7"/>
        <v>2014</v>
      </c>
      <c r="P67" s="58">
        <f t="shared" si="10"/>
        <v>684253</v>
      </c>
      <c r="Q67" s="44">
        <f t="shared" si="10"/>
        <v>326753</v>
      </c>
      <c r="R67" s="44">
        <f t="shared" si="10"/>
        <v>171919</v>
      </c>
      <c r="S67" s="44">
        <f t="shared" si="10"/>
        <v>30457</v>
      </c>
      <c r="T67" s="45">
        <f t="shared" si="10"/>
        <v>53878</v>
      </c>
      <c r="U67" s="56">
        <f t="shared" si="3"/>
        <v>1267260</v>
      </c>
      <c r="V67" s="57">
        <f t="shared" si="8"/>
        <v>7320768</v>
      </c>
      <c r="W67" s="2"/>
      <c r="X67" s="64" t="s">
        <v>31</v>
      </c>
      <c r="Y67" s="65">
        <v>12.4</v>
      </c>
      <c r="Z67" s="65">
        <v>10.9</v>
      </c>
      <c r="AA67" s="66">
        <f>Z67/Y67-1</f>
        <v>-0.12096774193548387</v>
      </c>
    </row>
    <row r="68" spans="2:27" ht="18" customHeight="1">
      <c r="B68" s="150"/>
      <c r="C68" s="55">
        <f t="shared" si="5"/>
        <v>2015</v>
      </c>
      <c r="D68" s="43">
        <f t="shared" si="9"/>
        <v>3685299.1136616683</v>
      </c>
      <c r="E68" s="44">
        <f t="shared" si="9"/>
        <v>6191090.1276584854</v>
      </c>
      <c r="F68" s="44">
        <f t="shared" si="9"/>
        <v>1255825.5292387027</v>
      </c>
      <c r="G68" s="44">
        <f t="shared" si="9"/>
        <v>196803.89710026787</v>
      </c>
      <c r="H68" s="45">
        <f t="shared" si="9"/>
        <v>429580.78790055047</v>
      </c>
      <c r="I68" s="56">
        <f t="shared" si="1"/>
        <v>11758599.455559675</v>
      </c>
      <c r="J68" s="57">
        <f t="shared" si="6"/>
        <v>62952541.811904266</v>
      </c>
      <c r="N68" s="150"/>
      <c r="O68" s="55">
        <f t="shared" si="7"/>
        <v>2015</v>
      </c>
      <c r="P68" s="58">
        <f t="shared" si="10"/>
        <v>633608</v>
      </c>
      <c r="Q68" s="44">
        <f t="shared" si="10"/>
        <v>284884</v>
      </c>
      <c r="R68" s="44">
        <f t="shared" si="10"/>
        <v>201362</v>
      </c>
      <c r="S68" s="44">
        <f t="shared" si="10"/>
        <v>32134</v>
      </c>
      <c r="T68" s="45">
        <f t="shared" si="10"/>
        <v>52514</v>
      </c>
      <c r="U68" s="56">
        <f t="shared" si="3"/>
        <v>1204502</v>
      </c>
      <c r="V68" s="57">
        <f t="shared" si="8"/>
        <v>8525270</v>
      </c>
      <c r="W68" s="2"/>
    </row>
    <row r="69" spans="2:27" ht="18" customHeight="1">
      <c r="B69" s="150"/>
      <c r="C69" s="55">
        <f t="shared" si="5"/>
        <v>2016</v>
      </c>
      <c r="D69" s="43">
        <f t="shared" si="9"/>
        <v>4215413.9774801703</v>
      </c>
      <c r="E69" s="44">
        <f t="shared" si="9"/>
        <v>6575287.481255088</v>
      </c>
      <c r="F69" s="44">
        <f t="shared" si="9"/>
        <v>1479671.4271450259</v>
      </c>
      <c r="G69" s="44">
        <f t="shared" si="9"/>
        <v>272454.86357774236</v>
      </c>
      <c r="H69" s="45">
        <f t="shared" si="9"/>
        <v>497867.63060952781</v>
      </c>
      <c r="I69" s="56">
        <f t="shared" si="1"/>
        <v>13040695.380067553</v>
      </c>
      <c r="J69" s="57">
        <f t="shared" si="6"/>
        <v>75993237.191971824</v>
      </c>
      <c r="N69" s="150"/>
      <c r="O69" s="55">
        <f t="shared" si="7"/>
        <v>2016</v>
      </c>
      <c r="P69" s="58">
        <f t="shared" si="10"/>
        <v>678661</v>
      </c>
      <c r="Q69" s="44">
        <f t="shared" si="10"/>
        <v>274220</v>
      </c>
      <c r="R69" s="44">
        <f t="shared" si="10"/>
        <v>285954</v>
      </c>
      <c r="S69" s="44">
        <f t="shared" si="10"/>
        <v>100068</v>
      </c>
      <c r="T69" s="45">
        <f t="shared" si="10"/>
        <v>63790</v>
      </c>
      <c r="U69" s="56">
        <f t="shared" si="3"/>
        <v>1402693</v>
      </c>
      <c r="V69" s="57">
        <f t="shared" si="8"/>
        <v>9927963</v>
      </c>
      <c r="W69" s="2"/>
    </row>
    <row r="70" spans="2:27" ht="18" customHeight="1">
      <c r="B70" s="150"/>
      <c r="C70" s="55">
        <f t="shared" si="5"/>
        <v>2017</v>
      </c>
      <c r="D70" s="43">
        <f t="shared" si="9"/>
        <v>4717004.727098546</v>
      </c>
      <c r="E70" s="44">
        <f t="shared" si="9"/>
        <v>6864864.2696496686</v>
      </c>
      <c r="F70" s="44">
        <f t="shared" si="9"/>
        <v>1753051.7859077812</v>
      </c>
      <c r="G70" s="44">
        <f t="shared" si="9"/>
        <v>374223.43368460861</v>
      </c>
      <c r="H70" s="45">
        <f t="shared" si="9"/>
        <v>573857.94886546733</v>
      </c>
      <c r="I70" s="56">
        <f t="shared" si="1"/>
        <v>14283002.165206071</v>
      </c>
      <c r="J70" s="57">
        <f t="shared" si="6"/>
        <v>90276239.357177898</v>
      </c>
      <c r="N70" s="150"/>
      <c r="O70" s="55">
        <f t="shared" si="7"/>
        <v>2017</v>
      </c>
      <c r="P70" s="58">
        <f t="shared" si="10"/>
        <v>658602</v>
      </c>
      <c r="Q70" s="44">
        <f t="shared" si="10"/>
        <v>253736</v>
      </c>
      <c r="R70" s="44">
        <f t="shared" si="10"/>
        <v>392940</v>
      </c>
      <c r="S70" s="44">
        <f t="shared" si="10"/>
        <v>139106</v>
      </c>
      <c r="T70" s="45">
        <f t="shared" si="10"/>
        <v>76290</v>
      </c>
      <c r="U70" s="56">
        <f t="shared" si="3"/>
        <v>1520674</v>
      </c>
      <c r="V70" s="57">
        <f t="shared" si="8"/>
        <v>11448637</v>
      </c>
      <c r="W70" s="2"/>
    </row>
    <row r="71" spans="2:27" ht="18" customHeight="1">
      <c r="B71" s="150"/>
      <c r="C71" s="55">
        <f t="shared" si="5"/>
        <v>2018</v>
      </c>
      <c r="D71" s="43">
        <f t="shared" si="9"/>
        <v>5118412.6882944545</v>
      </c>
      <c r="E71" s="44">
        <f t="shared" si="9"/>
        <v>6967649.0784919001</v>
      </c>
      <c r="F71" s="44">
        <f t="shared" si="9"/>
        <v>2045146.5380495379</v>
      </c>
      <c r="G71" s="44">
        <f t="shared" si="9"/>
        <v>493994.04587196646</v>
      </c>
      <c r="H71" s="45">
        <f t="shared" si="9"/>
        <v>663720.94888191402</v>
      </c>
      <c r="I71" s="56">
        <f t="shared" si="1"/>
        <v>15288923.299589774</v>
      </c>
      <c r="J71" s="57">
        <f t="shared" si="6"/>
        <v>105565162.65676767</v>
      </c>
      <c r="N71" s="150"/>
      <c r="O71" s="55">
        <f t="shared" si="7"/>
        <v>2018</v>
      </c>
      <c r="P71" s="58">
        <f t="shared" si="10"/>
        <v>616665</v>
      </c>
      <c r="Q71" s="44">
        <f t="shared" si="10"/>
        <v>248972</v>
      </c>
      <c r="R71" s="44">
        <f t="shared" si="10"/>
        <v>465719</v>
      </c>
      <c r="S71" s="44">
        <f t="shared" si="10"/>
        <v>199932</v>
      </c>
      <c r="T71" s="45">
        <f t="shared" si="10"/>
        <v>101910</v>
      </c>
      <c r="U71" s="56">
        <f t="shared" si="3"/>
        <v>1633198</v>
      </c>
      <c r="V71" s="57">
        <f t="shared" si="8"/>
        <v>13081835</v>
      </c>
      <c r="W71" s="2"/>
    </row>
    <row r="72" spans="2:27" ht="18" customHeight="1">
      <c r="B72" s="150"/>
      <c r="C72" s="55">
        <f t="shared" si="5"/>
        <v>2019</v>
      </c>
      <c r="D72" s="43">
        <f t="shared" si="9"/>
        <v>5470694.6766980635</v>
      </c>
      <c r="E72" s="44">
        <f t="shared" si="9"/>
        <v>7064057.5354692871</v>
      </c>
      <c r="F72" s="44">
        <f t="shared" si="9"/>
        <v>2354990.1135315341</v>
      </c>
      <c r="G72" s="44">
        <f t="shared" si="9"/>
        <v>657497.55824146455</v>
      </c>
      <c r="H72" s="45">
        <f t="shared" si="9"/>
        <v>797539.18717916217</v>
      </c>
      <c r="I72" s="56">
        <f t="shared" si="1"/>
        <v>16344779.07111951</v>
      </c>
      <c r="J72" s="57">
        <f t="shared" si="6"/>
        <v>121909941.72788718</v>
      </c>
      <c r="N72" s="150"/>
      <c r="O72" s="55">
        <f t="shared" si="7"/>
        <v>2019</v>
      </c>
      <c r="P72" s="58">
        <f t="shared" si="10"/>
        <v>638557</v>
      </c>
      <c r="Q72" s="44">
        <f t="shared" si="10"/>
        <v>326845</v>
      </c>
      <c r="R72" s="44">
        <f t="shared" si="10"/>
        <v>534565</v>
      </c>
      <c r="S72" s="44">
        <f t="shared" si="10"/>
        <v>253117</v>
      </c>
      <c r="T72" s="45">
        <f t="shared" si="10"/>
        <v>170724</v>
      </c>
      <c r="U72" s="56">
        <f t="shared" si="3"/>
        <v>1923808</v>
      </c>
      <c r="V72" s="57">
        <f t="shared" si="8"/>
        <v>15005643</v>
      </c>
      <c r="W72" s="2"/>
    </row>
    <row r="73" spans="2:27" ht="18" customHeight="1">
      <c r="B73" s="150"/>
      <c r="C73" s="55">
        <v>2020</v>
      </c>
      <c r="D73" s="43">
        <f t="shared" si="9"/>
        <v>5613362.1078111846</v>
      </c>
      <c r="E73" s="44">
        <f t="shared" si="9"/>
        <v>7221976.0151421819</v>
      </c>
      <c r="F73" s="44">
        <f t="shared" si="9"/>
        <v>2625924.1130401166</v>
      </c>
      <c r="G73" s="44">
        <f t="shared" si="9"/>
        <v>826543.5678170718</v>
      </c>
      <c r="H73" s="45">
        <f t="shared" si="9"/>
        <v>952762.26031019492</v>
      </c>
      <c r="I73" s="56">
        <f t="shared" si="1"/>
        <v>17240568.064120747</v>
      </c>
      <c r="J73" s="57">
        <f t="shared" si="6"/>
        <v>139150509.79200792</v>
      </c>
      <c r="N73" s="150"/>
      <c r="O73" s="55">
        <v>2020</v>
      </c>
      <c r="P73" s="58">
        <f t="shared" si="10"/>
        <v>535751</v>
      </c>
      <c r="Q73" s="44">
        <f t="shared" si="10"/>
        <v>386649</v>
      </c>
      <c r="R73" s="44">
        <f t="shared" si="10"/>
        <v>507093</v>
      </c>
      <c r="S73" s="44">
        <f t="shared" si="10"/>
        <v>325001</v>
      </c>
      <c r="T73" s="45">
        <f t="shared" si="10"/>
        <v>205076</v>
      </c>
      <c r="U73" s="56">
        <f t="shared" si="3"/>
        <v>1959570</v>
      </c>
      <c r="V73" s="57">
        <f t="shared" si="8"/>
        <v>16965213</v>
      </c>
      <c r="W73" s="2"/>
    </row>
    <row r="74" spans="2:27" ht="18" customHeight="1">
      <c r="B74" s="150"/>
      <c r="C74" s="55">
        <v>2021</v>
      </c>
      <c r="D74" s="43">
        <f>D112+D142+D172+D202+D232</f>
        <v>5710386.8679826055</v>
      </c>
      <c r="E74" s="44">
        <f t="shared" si="9"/>
        <v>7776518.048741065</v>
      </c>
      <c r="F74" s="44">
        <f t="shared" si="9"/>
        <v>2786921.9653189555</v>
      </c>
      <c r="G74" s="44">
        <f t="shared" si="9"/>
        <v>1117761.9427863169</v>
      </c>
      <c r="H74" s="45">
        <f t="shared" si="9"/>
        <v>1131405.2176006918</v>
      </c>
      <c r="I74" s="56">
        <f t="shared" si="1"/>
        <v>18522994.042429633</v>
      </c>
      <c r="J74" s="57">
        <f t="shared" si="6"/>
        <v>157673503.83443755</v>
      </c>
      <c r="N74" s="150"/>
      <c r="O74" s="55">
        <v>2021</v>
      </c>
      <c r="P74" s="58">
        <f t="shared" si="10"/>
        <v>565604</v>
      </c>
      <c r="Q74" s="44">
        <f t="shared" si="10"/>
        <v>674446</v>
      </c>
      <c r="R74" s="44">
        <f t="shared" si="10"/>
        <v>597925</v>
      </c>
      <c r="S74" s="44">
        <f t="shared" si="10"/>
        <v>495959</v>
      </c>
      <c r="T74" s="45">
        <f t="shared" si="10"/>
        <v>287991</v>
      </c>
      <c r="U74" s="56">
        <f t="shared" si="3"/>
        <v>2621925</v>
      </c>
      <c r="V74" s="57">
        <f t="shared" si="8"/>
        <v>19587138</v>
      </c>
      <c r="W74" s="2"/>
      <c r="X74" s="67"/>
      <c r="Y74" s="4"/>
      <c r="Z74" s="67"/>
    </row>
    <row r="75" spans="2:27" ht="18" customHeight="1">
      <c r="B75" s="150"/>
      <c r="C75" s="55">
        <v>2022</v>
      </c>
      <c r="D75" s="43">
        <f>D113+D143+D173+D203+D233</f>
        <v>913601.36648454389</v>
      </c>
      <c r="E75" s="44">
        <f t="shared" si="9"/>
        <v>1250405.3246176559</v>
      </c>
      <c r="F75" s="44">
        <f t="shared" si="9"/>
        <v>461603.28027796745</v>
      </c>
      <c r="G75" s="44">
        <f t="shared" si="9"/>
        <v>233764.19334903714</v>
      </c>
      <c r="H75" s="45">
        <f t="shared" si="9"/>
        <v>196369.5409630237</v>
      </c>
      <c r="I75" s="56">
        <f t="shared" si="1"/>
        <v>3055743.7056922284</v>
      </c>
      <c r="J75" s="57">
        <f t="shared" si="6"/>
        <v>160729247.54012978</v>
      </c>
      <c r="N75" s="150"/>
      <c r="O75" s="55">
        <v>2022</v>
      </c>
      <c r="P75" s="58">
        <f t="shared" si="10"/>
        <v>95800</v>
      </c>
      <c r="Q75" s="44">
        <f t="shared" si="10"/>
        <v>91820</v>
      </c>
      <c r="R75" s="44">
        <f t="shared" si="10"/>
        <v>124620</v>
      </c>
      <c r="S75" s="44">
        <f t="shared" si="10"/>
        <v>87562</v>
      </c>
      <c r="T75" s="45">
        <f t="shared" si="10"/>
        <v>53557</v>
      </c>
      <c r="U75" s="56">
        <f t="shared" ref="U75" si="11">SUM(P75:T75)</f>
        <v>453359</v>
      </c>
      <c r="V75" s="57">
        <f t="shared" si="8"/>
        <v>20040497</v>
      </c>
      <c r="W75" s="2"/>
    </row>
    <row r="76" spans="2:27" ht="18" customHeight="1">
      <c r="B76" s="150"/>
      <c r="C76" s="55">
        <v>2023</v>
      </c>
      <c r="D76" s="56"/>
      <c r="E76" s="68"/>
      <c r="F76" s="68"/>
      <c r="G76" s="69"/>
      <c r="H76" s="70"/>
      <c r="I76" s="56"/>
      <c r="J76" s="57"/>
      <c r="N76" s="150"/>
      <c r="O76" s="55">
        <v>2023</v>
      </c>
      <c r="P76" s="71"/>
      <c r="Q76" s="68"/>
      <c r="R76" s="68"/>
      <c r="S76" s="69"/>
      <c r="T76" s="70"/>
      <c r="U76" s="56"/>
      <c r="V76" s="57"/>
      <c r="W76" s="2"/>
    </row>
    <row r="77" spans="2:27" ht="18" customHeight="1">
      <c r="B77" s="150"/>
      <c r="C77" s="55">
        <v>2024</v>
      </c>
      <c r="D77" s="56"/>
      <c r="E77" s="68"/>
      <c r="F77" s="68"/>
      <c r="G77" s="69"/>
      <c r="H77" s="70"/>
      <c r="I77" s="56"/>
      <c r="J77" s="57"/>
      <c r="N77" s="150"/>
      <c r="O77" s="55">
        <v>2024</v>
      </c>
      <c r="P77" s="71"/>
      <c r="Q77" s="68"/>
      <c r="R77" s="68"/>
      <c r="S77" s="69"/>
      <c r="T77" s="70"/>
      <c r="U77" s="56"/>
      <c r="V77" s="57"/>
    </row>
    <row r="78" spans="2:27" ht="18" customHeight="1">
      <c r="B78" s="150"/>
      <c r="C78" s="55">
        <v>2025</v>
      </c>
      <c r="D78" s="56"/>
      <c r="E78" s="68"/>
      <c r="F78" s="68"/>
      <c r="G78" s="69"/>
      <c r="H78" s="70"/>
      <c r="I78" s="43"/>
      <c r="J78" s="72"/>
      <c r="N78" s="150"/>
      <c r="O78" s="55">
        <v>2025</v>
      </c>
      <c r="P78" s="71"/>
      <c r="Q78" s="68"/>
      <c r="R78" s="68"/>
      <c r="S78" s="69"/>
      <c r="T78" s="70"/>
      <c r="U78" s="56"/>
      <c r="V78" s="57"/>
    </row>
    <row r="79" spans="2:27" ht="18" customHeight="1" thickBot="1">
      <c r="B79" s="150"/>
      <c r="C79" s="73"/>
      <c r="D79" s="74"/>
      <c r="E79" s="75"/>
      <c r="F79" s="75"/>
      <c r="G79" s="76"/>
      <c r="H79" s="77"/>
      <c r="I79" s="78"/>
      <c r="J79" s="79"/>
      <c r="N79" s="150"/>
      <c r="O79" s="73"/>
      <c r="P79" s="80"/>
      <c r="Q79" s="81"/>
      <c r="R79" s="75"/>
      <c r="S79" s="76"/>
      <c r="T79" s="77"/>
      <c r="U79" s="78"/>
      <c r="V79" s="72"/>
    </row>
    <row r="80" spans="2:27" ht="25.15" customHeight="1" thickBot="1">
      <c r="B80" s="151"/>
      <c r="C80" s="73" t="s">
        <v>32</v>
      </c>
      <c r="D80" s="82">
        <f>SUM(D50:D78)</f>
        <v>48284319.915081076</v>
      </c>
      <c r="E80" s="83">
        <f>SUM(E50:E78)</f>
        <v>81677821.87383759</v>
      </c>
      <c r="F80" s="83">
        <f>SUM(F50:F78)</f>
        <v>19606752.753385212</v>
      </c>
      <c r="G80" s="83">
        <f>SUM(G50:G78)</f>
        <v>4665727.9781126752</v>
      </c>
      <c r="H80" s="84">
        <f>SUM(H50:H78)</f>
        <v>6494625.0197132137</v>
      </c>
      <c r="I80" s="162">
        <f>SUM(I50:I79)</f>
        <v>160729247.54012978</v>
      </c>
      <c r="J80" s="163"/>
      <c r="N80" s="151"/>
      <c r="O80" s="73" t="s">
        <v>32</v>
      </c>
      <c r="P80" s="85">
        <f>SUM(P50:P78)</f>
        <v>7910978</v>
      </c>
      <c r="Q80" s="86">
        <f t="shared" ref="Q80:T80" si="12">SUM(Q50:Q78)</f>
        <v>5172192</v>
      </c>
      <c r="R80" s="83">
        <f t="shared" si="12"/>
        <v>3928818</v>
      </c>
      <c r="S80" s="83">
        <f t="shared" si="12"/>
        <v>1730824</v>
      </c>
      <c r="T80" s="87">
        <f t="shared" si="12"/>
        <v>1297685</v>
      </c>
      <c r="U80" s="162">
        <f>SUM(U50:U79)</f>
        <v>20040497</v>
      </c>
      <c r="V80" s="163"/>
    </row>
    <row r="81" spans="1:24" ht="18" customHeight="1">
      <c r="B81" s="88"/>
      <c r="C81" s="89"/>
      <c r="D81" s="89"/>
      <c r="E81" s="89"/>
      <c r="F81" s="89"/>
      <c r="G81" s="89"/>
      <c r="H81" s="89"/>
      <c r="I81" s="89"/>
      <c r="J81" s="90"/>
      <c r="K81" s="90"/>
      <c r="L81" s="91"/>
      <c r="M81" s="91"/>
      <c r="N81" s="88"/>
      <c r="O81" s="89"/>
      <c r="P81" s="89"/>
      <c r="Q81" s="92"/>
      <c r="R81" s="89"/>
      <c r="S81" s="89"/>
      <c r="T81" s="92"/>
      <c r="U81" s="93"/>
      <c r="V81" s="93"/>
      <c r="W81" s="91"/>
    </row>
    <row r="82" spans="1:24" ht="18" customHeight="1" thickBot="1">
      <c r="A82" s="94"/>
      <c r="B82" s="95"/>
      <c r="C82" s="96"/>
      <c r="D82" s="96"/>
      <c r="E82" s="96"/>
      <c r="F82" s="96"/>
      <c r="G82" s="96"/>
      <c r="H82" s="96"/>
      <c r="I82" s="96"/>
      <c r="J82" s="95"/>
      <c r="K82" s="95"/>
      <c r="L82" s="94"/>
      <c r="M82" s="94"/>
      <c r="N82" s="95"/>
      <c r="O82" s="96"/>
      <c r="P82" s="96"/>
      <c r="Q82" s="96"/>
      <c r="R82" s="96"/>
      <c r="S82" s="96"/>
      <c r="T82" s="97"/>
      <c r="U82" s="95"/>
      <c r="V82" s="95"/>
      <c r="W82" s="91"/>
    </row>
    <row r="83" spans="1:24" ht="18" hidden="1" customHeight="1">
      <c r="B83" s="90"/>
      <c r="C83" s="89"/>
      <c r="D83" s="89"/>
      <c r="E83" s="89"/>
      <c r="F83" s="89"/>
      <c r="G83" s="89"/>
      <c r="H83" s="89"/>
      <c r="I83" s="89"/>
      <c r="J83" s="90"/>
      <c r="K83" s="90"/>
      <c r="L83" s="91"/>
      <c r="M83" s="91"/>
      <c r="N83" s="90"/>
      <c r="O83" s="89"/>
      <c r="P83" s="89"/>
      <c r="Q83" s="89"/>
      <c r="R83" s="89"/>
      <c r="S83" s="89"/>
      <c r="T83" s="92"/>
      <c r="U83" s="90"/>
      <c r="V83" s="90"/>
      <c r="W83" s="91"/>
    </row>
    <row r="84" spans="1:24" ht="19.5" hidden="1">
      <c r="A84" s="98" t="s">
        <v>33</v>
      </c>
      <c r="B84" s="90"/>
      <c r="C84" s="89"/>
      <c r="D84" s="89"/>
      <c r="E84" s="89"/>
      <c r="F84" s="89"/>
      <c r="G84" s="89"/>
      <c r="H84" s="89"/>
      <c r="I84" s="89"/>
      <c r="J84" s="90"/>
      <c r="K84" s="90"/>
      <c r="L84" s="91"/>
      <c r="M84" s="91"/>
      <c r="N84" s="90"/>
      <c r="O84" s="89"/>
      <c r="P84" s="89"/>
      <c r="Q84" s="89"/>
      <c r="R84" s="89"/>
      <c r="S84" s="89"/>
      <c r="T84" s="92"/>
      <c r="U84" s="90"/>
      <c r="V84" s="90"/>
      <c r="W84" s="91"/>
    </row>
    <row r="85" spans="1:24" ht="18" hidden="1" customHeight="1">
      <c r="B85" s="90"/>
      <c r="C85" s="89"/>
      <c r="D85" s="89"/>
      <c r="E85" s="89"/>
      <c r="F85" s="89"/>
      <c r="G85" s="89"/>
      <c r="H85" s="89"/>
      <c r="I85" s="89"/>
      <c r="J85" s="90"/>
      <c r="K85" s="90"/>
      <c r="L85" s="91"/>
      <c r="M85" s="91"/>
      <c r="N85" s="90"/>
      <c r="O85" s="89"/>
      <c r="P85" s="89"/>
      <c r="Q85" s="89"/>
      <c r="R85" s="89"/>
      <c r="S85" s="89"/>
      <c r="T85" s="92"/>
      <c r="U85" s="90"/>
      <c r="V85" s="90"/>
      <c r="W85" s="91"/>
    </row>
    <row r="86" spans="1:24" ht="26.5" hidden="1">
      <c r="B86" s="99" t="s">
        <v>34</v>
      </c>
      <c r="C86" s="89"/>
      <c r="D86" s="89"/>
      <c r="E86" s="89"/>
      <c r="F86" s="89"/>
      <c r="G86" s="89"/>
      <c r="H86" s="89"/>
      <c r="I86" s="90"/>
      <c r="J86" s="100" t="s">
        <v>2</v>
      </c>
      <c r="K86" s="90"/>
      <c r="L86" s="91"/>
      <c r="M86" s="91"/>
      <c r="N86" s="99" t="s">
        <v>35</v>
      </c>
      <c r="O86" s="89"/>
      <c r="P86" s="89"/>
      <c r="Q86" s="89"/>
      <c r="R86" s="89"/>
      <c r="S86" s="89"/>
      <c r="T86" s="89"/>
      <c r="U86" s="101"/>
      <c r="V86" s="90"/>
      <c r="W86" s="91"/>
    </row>
    <row r="87" spans="1:24" ht="18" hidden="1" customHeight="1">
      <c r="B87" s="102" t="s">
        <v>36</v>
      </c>
      <c r="C87" s="40" t="s">
        <v>0</v>
      </c>
      <c r="D87" s="103" t="s">
        <v>9</v>
      </c>
      <c r="E87" s="104" t="s">
        <v>10</v>
      </c>
      <c r="F87" s="104" t="s">
        <v>11</v>
      </c>
      <c r="G87" s="105" t="s">
        <v>12</v>
      </c>
      <c r="H87" s="41" t="s">
        <v>13</v>
      </c>
      <c r="I87" s="106" t="s">
        <v>14</v>
      </c>
      <c r="J87" s="107" t="s">
        <v>15</v>
      </c>
      <c r="K87" s="153" t="s">
        <v>37</v>
      </c>
      <c r="L87" s="154"/>
      <c r="N87" s="102" t="s">
        <v>36</v>
      </c>
      <c r="O87" s="40" t="s">
        <v>0</v>
      </c>
      <c r="P87" s="103" t="s">
        <v>9</v>
      </c>
      <c r="Q87" s="104" t="s">
        <v>10</v>
      </c>
      <c r="R87" s="104" t="s">
        <v>11</v>
      </c>
      <c r="S87" s="105" t="s">
        <v>12</v>
      </c>
      <c r="T87" s="41" t="s">
        <v>13</v>
      </c>
      <c r="U87" s="106" t="s">
        <v>14</v>
      </c>
      <c r="V87" s="107" t="s">
        <v>15</v>
      </c>
      <c r="W87" s="153" t="s">
        <v>38</v>
      </c>
      <c r="X87" s="154"/>
    </row>
    <row r="88" spans="1:24" ht="18" hidden="1" customHeight="1">
      <c r="B88" s="149" t="s">
        <v>39</v>
      </c>
      <c r="C88" s="42">
        <v>1997</v>
      </c>
      <c r="D88" s="58">
        <f>[1]日G!E427</f>
        <v>210.10291695945435</v>
      </c>
      <c r="E88" s="44">
        <f>[1]米G!E422</f>
        <v>0</v>
      </c>
      <c r="F88" s="44">
        <f>[1]欧G!E423</f>
        <v>0</v>
      </c>
      <c r="G88" s="108">
        <f>[1]中G!E423</f>
        <v>0</v>
      </c>
      <c r="H88" s="45">
        <f>[1]般G!E456</f>
        <v>0</v>
      </c>
      <c r="I88" s="46">
        <f t="shared" ref="I88:I112" si="13">SUM(D88:H88)</f>
        <v>210.10291695945435</v>
      </c>
      <c r="J88" s="47">
        <f>I88</f>
        <v>210.10291695945435</v>
      </c>
      <c r="K88" s="109">
        <f t="shared" ref="K88:K113" si="14">I88/I50</f>
        <v>1</v>
      </c>
      <c r="L88" s="152">
        <f>SUM(I88:I117)/I80</f>
        <v>0.99764347300618328</v>
      </c>
      <c r="M88" s="110"/>
      <c r="N88" s="149" t="s">
        <v>39</v>
      </c>
      <c r="O88" s="42">
        <v>1997</v>
      </c>
      <c r="P88" s="58">
        <f>[1]日G!BA90</f>
        <v>323</v>
      </c>
      <c r="Q88" s="44">
        <f>[1]米G!BA84</f>
        <v>0</v>
      </c>
      <c r="R88" s="44">
        <f>[1]欧G!BA86</f>
        <v>0</v>
      </c>
      <c r="S88" s="108">
        <f>[1]中G!BA86</f>
        <v>0</v>
      </c>
      <c r="T88" s="45">
        <f>[1]般G!BA86</f>
        <v>0</v>
      </c>
      <c r="U88" s="46">
        <f t="shared" ref="U88:U112" si="15">SUM(P88:T88)</f>
        <v>323</v>
      </c>
      <c r="V88" s="47">
        <f>U88</f>
        <v>323</v>
      </c>
      <c r="W88" s="109">
        <f t="shared" ref="W88:W113" si="16">U88/U50</f>
        <v>0.75467289719626163</v>
      </c>
      <c r="X88" s="152">
        <f>SUM(U88:U117)/U80</f>
        <v>0.99605169472593424</v>
      </c>
    </row>
    <row r="89" spans="1:24" ht="18" hidden="1" customHeight="1">
      <c r="B89" s="150"/>
      <c r="C89" s="55">
        <f>C88+1</f>
        <v>1998</v>
      </c>
      <c r="D89" s="58">
        <f>[1]日G!E428</f>
        <v>11692.884948022465</v>
      </c>
      <c r="E89" s="44">
        <f>[1]米G!E423</f>
        <v>0</v>
      </c>
      <c r="F89" s="44">
        <f>[1]欧G!E424</f>
        <v>0</v>
      </c>
      <c r="G89" s="108">
        <f>[1]中G!E424</f>
        <v>0</v>
      </c>
      <c r="H89" s="45">
        <f>[1]般G!E457</f>
        <v>0</v>
      </c>
      <c r="I89" s="56">
        <f t="shared" si="13"/>
        <v>11692.884948022465</v>
      </c>
      <c r="J89" s="57">
        <f>J88+I89</f>
        <v>11902.98786498192</v>
      </c>
      <c r="K89" s="109">
        <f t="shared" si="14"/>
        <v>1</v>
      </c>
      <c r="L89" s="152"/>
      <c r="M89" s="110"/>
      <c r="N89" s="150"/>
      <c r="O89" s="55">
        <f>O88+1</f>
        <v>1998</v>
      </c>
      <c r="P89" s="58">
        <f>[1]日G!BA91</f>
        <v>17653</v>
      </c>
      <c r="Q89" s="44">
        <f>[1]米G!BA85</f>
        <v>0</v>
      </c>
      <c r="R89" s="44">
        <f>[1]欧G!BA87</f>
        <v>0</v>
      </c>
      <c r="S89" s="108">
        <f>[1]中G!BA87</f>
        <v>0</v>
      </c>
      <c r="T89" s="45">
        <f>[1]般G!BA87</f>
        <v>0</v>
      </c>
      <c r="U89" s="56">
        <f t="shared" si="15"/>
        <v>17653</v>
      </c>
      <c r="V89" s="57">
        <f>V88+U89</f>
        <v>17976</v>
      </c>
      <c r="W89" s="109">
        <f t="shared" si="16"/>
        <v>0.99308055805580553</v>
      </c>
      <c r="X89" s="152"/>
    </row>
    <row r="90" spans="1:24" s="110" customFormat="1" ht="18" hidden="1" customHeight="1">
      <c r="A90" s="3"/>
      <c r="B90" s="150"/>
      <c r="C90" s="55">
        <f t="shared" ref="C90:C110" si="17">C89+1</f>
        <v>1999</v>
      </c>
      <c r="D90" s="58">
        <f>[1]日G!E429</f>
        <v>21606.494054905506</v>
      </c>
      <c r="E90" s="44">
        <f>[1]米G!E424</f>
        <v>0</v>
      </c>
      <c r="F90" s="44">
        <f>[1]欧G!E425</f>
        <v>0</v>
      </c>
      <c r="G90" s="108">
        <f>[1]中G!E425</f>
        <v>0</v>
      </c>
      <c r="H90" s="45">
        <f>[1]般G!E458</f>
        <v>0</v>
      </c>
      <c r="I90" s="56">
        <f t="shared" si="13"/>
        <v>21606.494054905506</v>
      </c>
      <c r="J90" s="57">
        <f t="shared" ref="J90:J113" si="18">J89+I90</f>
        <v>33509.481919887425</v>
      </c>
      <c r="K90" s="109">
        <f t="shared" si="14"/>
        <v>1</v>
      </c>
      <c r="L90" s="152"/>
      <c r="N90" s="150"/>
      <c r="O90" s="55">
        <f t="shared" ref="O90:O110" si="19">O89+1</f>
        <v>1999</v>
      </c>
      <c r="P90" s="58">
        <f>[1]日G!BA92</f>
        <v>15243</v>
      </c>
      <c r="Q90" s="44">
        <f>[1]米G!BA86</f>
        <v>0</v>
      </c>
      <c r="R90" s="44">
        <f>[1]欧G!BA88</f>
        <v>3</v>
      </c>
      <c r="S90" s="108">
        <f>[1]中G!BA88</f>
        <v>0</v>
      </c>
      <c r="T90" s="45">
        <f>[1]般G!BA88</f>
        <v>0</v>
      </c>
      <c r="U90" s="56">
        <f t="shared" si="15"/>
        <v>15246</v>
      </c>
      <c r="V90" s="57">
        <f t="shared" ref="V90:V113" si="20">V89+U90</f>
        <v>33222</v>
      </c>
      <c r="W90" s="109">
        <f t="shared" si="16"/>
        <v>0.99555961864960163</v>
      </c>
      <c r="X90" s="152"/>
    </row>
    <row r="91" spans="1:24" s="110" customFormat="1" ht="18" hidden="1" customHeight="1">
      <c r="A91" s="3"/>
      <c r="B91" s="150"/>
      <c r="C91" s="55">
        <f t="shared" si="17"/>
        <v>2000</v>
      </c>
      <c r="D91" s="58">
        <f>[1]日G!E430</f>
        <v>30339.3351077515</v>
      </c>
      <c r="E91" s="44">
        <f>[1]米G!E425</f>
        <v>15322.829049163121</v>
      </c>
      <c r="F91" s="44">
        <f>[1]欧G!E426</f>
        <v>973.01893782951436</v>
      </c>
      <c r="G91" s="108">
        <f>[1]中G!E426</f>
        <v>0</v>
      </c>
      <c r="H91" s="45">
        <f>[1]般G!E459</f>
        <v>1.3723834331798304</v>
      </c>
      <c r="I91" s="56">
        <f t="shared" si="13"/>
        <v>46636.555478177317</v>
      </c>
      <c r="J91" s="57">
        <f t="shared" si="18"/>
        <v>80146.037398064742</v>
      </c>
      <c r="K91" s="109">
        <f t="shared" si="14"/>
        <v>0.99552152969491881</v>
      </c>
      <c r="L91" s="152"/>
      <c r="N91" s="150"/>
      <c r="O91" s="55">
        <f t="shared" si="19"/>
        <v>2000</v>
      </c>
      <c r="P91" s="58">
        <f>[1]日G!BA93</f>
        <v>12513</v>
      </c>
      <c r="Q91" s="44">
        <f>[1]米G!BA87</f>
        <v>5788</v>
      </c>
      <c r="R91" s="44">
        <f>[1]欧G!BA89</f>
        <v>709</v>
      </c>
      <c r="S91" s="108">
        <f>[1]中G!BA89</f>
        <v>0</v>
      </c>
      <c r="T91" s="45">
        <f>[1]般G!BA89</f>
        <v>1</v>
      </c>
      <c r="U91" s="56">
        <f t="shared" si="15"/>
        <v>19011</v>
      </c>
      <c r="V91" s="57">
        <f t="shared" si="20"/>
        <v>52233</v>
      </c>
      <c r="W91" s="109">
        <f t="shared" si="16"/>
        <v>0.99336398787752112</v>
      </c>
      <c r="X91" s="152"/>
    </row>
    <row r="92" spans="1:24" s="110" customFormat="1" ht="18" hidden="1" customHeight="1">
      <c r="A92" s="3"/>
      <c r="B92" s="150"/>
      <c r="C92" s="55">
        <f t="shared" si="17"/>
        <v>2001</v>
      </c>
      <c r="D92" s="58">
        <f>[1]日G!E431</f>
        <v>43471.846061932403</v>
      </c>
      <c r="E92" s="44">
        <f>[1]米G!E426</f>
        <v>34369.386648497311</v>
      </c>
      <c r="F92" s="44">
        <f>[1]欧G!E427</f>
        <v>1631.6448365957729</v>
      </c>
      <c r="G92" s="108">
        <f>[1]中G!E427</f>
        <v>40.861562809334444</v>
      </c>
      <c r="H92" s="45">
        <f>[1]般G!E460</f>
        <v>193.50600298507578</v>
      </c>
      <c r="I92" s="56">
        <f t="shared" si="13"/>
        <v>79707.245112819903</v>
      </c>
      <c r="J92" s="57">
        <f t="shared" si="18"/>
        <v>159853.28251088463</v>
      </c>
      <c r="K92" s="109">
        <f t="shared" si="14"/>
        <v>0.99530266996533046</v>
      </c>
      <c r="L92" s="152"/>
      <c r="N92" s="150"/>
      <c r="O92" s="55">
        <f t="shared" si="19"/>
        <v>2001</v>
      </c>
      <c r="P92" s="58">
        <f>[1]日G!BA94</f>
        <v>18463</v>
      </c>
      <c r="Q92" s="44">
        <f>[1]米G!BA88</f>
        <v>7195</v>
      </c>
      <c r="R92" s="44">
        <f>[1]欧G!BA90</f>
        <v>480</v>
      </c>
      <c r="S92" s="108">
        <f>[1]中G!BA90</f>
        <v>19</v>
      </c>
      <c r="T92" s="45">
        <f>[1]般G!BA90</f>
        <v>140</v>
      </c>
      <c r="U92" s="56">
        <f t="shared" si="15"/>
        <v>26297</v>
      </c>
      <c r="V92" s="57">
        <f t="shared" si="20"/>
        <v>78530</v>
      </c>
      <c r="W92" s="109">
        <f t="shared" si="16"/>
        <v>0.99590986555576599</v>
      </c>
      <c r="X92" s="152"/>
    </row>
    <row r="93" spans="1:24" ht="18" hidden="1" customHeight="1">
      <c r="B93" s="150"/>
      <c r="C93" s="55">
        <f t="shared" si="17"/>
        <v>2002</v>
      </c>
      <c r="D93" s="58">
        <f>[1]日G!E432</f>
        <v>58951.700726824434</v>
      </c>
      <c r="E93" s="44">
        <f>[1]米G!E427</f>
        <v>83829.698351583065</v>
      </c>
      <c r="F93" s="44">
        <f>[1]欧G!E428</f>
        <v>2784.9496872305813</v>
      </c>
      <c r="G93" s="108">
        <f>[1]中G!E428</f>
        <v>49.461794701160713</v>
      </c>
      <c r="H93" s="45">
        <f>[1]般G!E461</f>
        <v>484.44232752493934</v>
      </c>
      <c r="I93" s="56">
        <f t="shared" si="13"/>
        <v>146100.25288786419</v>
      </c>
      <c r="J93" s="57">
        <f t="shared" si="18"/>
        <v>305953.53539874882</v>
      </c>
      <c r="K93" s="109">
        <f t="shared" si="14"/>
        <v>0.99204473700973306</v>
      </c>
      <c r="L93" s="152"/>
      <c r="M93" s="110"/>
      <c r="N93" s="150"/>
      <c r="O93" s="55">
        <f t="shared" si="19"/>
        <v>2002</v>
      </c>
      <c r="P93" s="58">
        <f>[1]日G!BA95</f>
        <v>19930</v>
      </c>
      <c r="Q93" s="44">
        <f>[1]米G!BA89</f>
        <v>20329</v>
      </c>
      <c r="R93" s="44">
        <f>[1]欧G!BA91</f>
        <v>841</v>
      </c>
      <c r="S93" s="108">
        <f>[1]中G!BA91</f>
        <v>4</v>
      </c>
      <c r="T93" s="45">
        <f>[1]般G!BA91</f>
        <v>212</v>
      </c>
      <c r="U93" s="56">
        <f t="shared" si="15"/>
        <v>41316</v>
      </c>
      <c r="V93" s="57">
        <f t="shared" si="20"/>
        <v>119846</v>
      </c>
      <c r="W93" s="109">
        <f t="shared" si="16"/>
        <v>0.9901502624200158</v>
      </c>
      <c r="X93" s="152"/>
    </row>
    <row r="94" spans="1:24" ht="18" hidden="1" customHeight="1">
      <c r="B94" s="150"/>
      <c r="C94" s="55">
        <f t="shared" si="17"/>
        <v>2003</v>
      </c>
      <c r="D94" s="58">
        <f>[1]日G!E433</f>
        <v>83698.67635743857</v>
      </c>
      <c r="E94" s="44">
        <f>[1]米G!E428</f>
        <v>144477.94897423161</v>
      </c>
      <c r="F94" s="44">
        <f>[1]欧G!E429</f>
        <v>3960.5811249383905</v>
      </c>
      <c r="G94" s="108">
        <f>[1]中G!E429</f>
        <v>58.048977073968629</v>
      </c>
      <c r="H94" s="45">
        <f>[1]般G!E462</f>
        <v>924.90568645352221</v>
      </c>
      <c r="I94" s="56">
        <f t="shared" si="13"/>
        <v>233120.16112013604</v>
      </c>
      <c r="J94" s="57">
        <f t="shared" si="18"/>
        <v>539073.69651888486</v>
      </c>
      <c r="K94" s="109">
        <f t="shared" si="14"/>
        <v>0.99354763017833747</v>
      </c>
      <c r="L94" s="152"/>
      <c r="M94" s="110"/>
      <c r="N94" s="150"/>
      <c r="O94" s="55">
        <f t="shared" si="19"/>
        <v>2003</v>
      </c>
      <c r="P94" s="58">
        <f>[1]日G!BA96</f>
        <v>27160</v>
      </c>
      <c r="Q94" s="44">
        <f>[1]米G!BA90</f>
        <v>24938</v>
      </c>
      <c r="R94" s="44">
        <f>[1]欧G!BA92</f>
        <v>859</v>
      </c>
      <c r="S94" s="108">
        <f>[1]中G!BA92</f>
        <v>4</v>
      </c>
      <c r="T94" s="45">
        <f>[1]般G!BA92</f>
        <v>321</v>
      </c>
      <c r="U94" s="56">
        <f t="shared" si="15"/>
        <v>53282</v>
      </c>
      <c r="V94" s="57">
        <f t="shared" si="20"/>
        <v>173128</v>
      </c>
      <c r="W94" s="109">
        <f t="shared" si="16"/>
        <v>0.99633494147125923</v>
      </c>
      <c r="X94" s="152"/>
    </row>
    <row r="95" spans="1:24" ht="18" hidden="1" customHeight="1">
      <c r="B95" s="150"/>
      <c r="C95" s="55">
        <f t="shared" si="17"/>
        <v>2004</v>
      </c>
      <c r="D95" s="58">
        <f>[1]日G!E434</f>
        <v>148761.64790862935</v>
      </c>
      <c r="E95" s="44">
        <f>[1]米G!E429</f>
        <v>316191.41484899184</v>
      </c>
      <c r="F95" s="44">
        <f>[1]欧G!E430</f>
        <v>17981.069048413588</v>
      </c>
      <c r="G95" s="108">
        <f>[1]中G!E430</f>
        <v>337.57627204426655</v>
      </c>
      <c r="H95" s="45">
        <f>[1]般G!E463</f>
        <v>3141.0337605623499</v>
      </c>
      <c r="I95" s="56">
        <f t="shared" si="13"/>
        <v>486412.74183864141</v>
      </c>
      <c r="J95" s="57">
        <f t="shared" si="18"/>
        <v>1025486.4383575262</v>
      </c>
      <c r="K95" s="109">
        <f t="shared" si="14"/>
        <v>0.99682618768391129</v>
      </c>
      <c r="L95" s="152"/>
      <c r="M95" s="110"/>
      <c r="N95" s="150"/>
      <c r="O95" s="55">
        <f t="shared" si="19"/>
        <v>2004</v>
      </c>
      <c r="P95" s="58">
        <f>[1]日G!BA97</f>
        <v>68585</v>
      </c>
      <c r="Q95" s="44">
        <f>[1]米G!BA91</f>
        <v>56419</v>
      </c>
      <c r="R95" s="44">
        <f>[1]欧G!BA93</f>
        <v>8140</v>
      </c>
      <c r="S95" s="108">
        <f>[1]中G!BA93</f>
        <v>130</v>
      </c>
      <c r="T95" s="45">
        <f>[1]般G!BA93</f>
        <v>1286</v>
      </c>
      <c r="U95" s="56">
        <f t="shared" si="15"/>
        <v>134560</v>
      </c>
      <c r="V95" s="57">
        <f t="shared" si="20"/>
        <v>307688</v>
      </c>
      <c r="W95" s="109">
        <f t="shared" si="16"/>
        <v>0.9989532371697315</v>
      </c>
      <c r="X95" s="152"/>
    </row>
    <row r="96" spans="1:24" ht="18" hidden="1" customHeight="1">
      <c r="B96" s="150"/>
      <c r="C96" s="55">
        <f t="shared" si="17"/>
        <v>2005</v>
      </c>
      <c r="D96" s="58">
        <f>[1]日G!E435</f>
        <v>205382.90764440651</v>
      </c>
      <c r="E96" s="44">
        <f>[1]米G!E430</f>
        <v>700938.10171995207</v>
      </c>
      <c r="F96" s="44">
        <f>[1]欧G!E431</f>
        <v>59275.222729539353</v>
      </c>
      <c r="G96" s="108">
        <f>[1]中G!E431</f>
        <v>799.81599950276814</v>
      </c>
      <c r="H96" s="45">
        <f>[1]般G!E464</f>
        <v>6575.7880761674978</v>
      </c>
      <c r="I96" s="56">
        <f t="shared" si="13"/>
        <v>972971.83616956824</v>
      </c>
      <c r="J96" s="57">
        <f t="shared" si="18"/>
        <v>1998458.2745270943</v>
      </c>
      <c r="K96" s="109">
        <f t="shared" si="14"/>
        <v>0.99841268365936575</v>
      </c>
      <c r="L96" s="152"/>
      <c r="M96" s="110"/>
      <c r="N96" s="150"/>
      <c r="O96" s="55">
        <f t="shared" si="19"/>
        <v>2005</v>
      </c>
      <c r="P96" s="58">
        <f>[1]日G!BA98</f>
        <v>52999</v>
      </c>
      <c r="Q96" s="44">
        <f>[1]米G!BA92</f>
        <v>150660</v>
      </c>
      <c r="R96" s="44">
        <f>[1]欧G!BA94</f>
        <v>23528</v>
      </c>
      <c r="S96" s="108">
        <f>[1]中G!BA94</f>
        <v>215</v>
      </c>
      <c r="T96" s="45">
        <f>[1]般G!BA94</f>
        <v>2001</v>
      </c>
      <c r="U96" s="56">
        <f t="shared" si="15"/>
        <v>229403</v>
      </c>
      <c r="V96" s="57">
        <f t="shared" si="20"/>
        <v>537091</v>
      </c>
      <c r="W96" s="109">
        <f t="shared" si="16"/>
        <v>0.99930302357087164</v>
      </c>
      <c r="X96" s="152"/>
    </row>
    <row r="97" spans="2:24" ht="18" hidden="1" customHeight="1">
      <c r="B97" s="150"/>
      <c r="C97" s="55">
        <f t="shared" si="17"/>
        <v>2006</v>
      </c>
      <c r="D97" s="58">
        <f>[1]日G!E436</f>
        <v>274055.42811980686</v>
      </c>
      <c r="E97" s="44">
        <f>[1]米G!E431</f>
        <v>1117380.4276013346</v>
      </c>
      <c r="F97" s="44">
        <f>[1]欧G!E432</f>
        <v>121597.58032013227</v>
      </c>
      <c r="G97" s="108">
        <f>[1]中G!E432</f>
        <v>4439.1014481127795</v>
      </c>
      <c r="H97" s="45">
        <f>[1]般G!E465</f>
        <v>13181.186008528963</v>
      </c>
      <c r="I97" s="56">
        <f t="shared" si="13"/>
        <v>1530653.7234979155</v>
      </c>
      <c r="J97" s="57">
        <f t="shared" si="18"/>
        <v>3529111.9980250099</v>
      </c>
      <c r="K97" s="109">
        <f t="shared" si="14"/>
        <v>0.9989950555626339</v>
      </c>
      <c r="L97" s="152"/>
      <c r="M97" s="110"/>
      <c r="N97" s="150"/>
      <c r="O97" s="55">
        <f t="shared" si="19"/>
        <v>2006</v>
      </c>
      <c r="P97" s="58">
        <f>[1]日G!BA99</f>
        <v>67244</v>
      </c>
      <c r="Q97" s="44">
        <f>[1]米G!BA93</f>
        <v>198254</v>
      </c>
      <c r="R97" s="44">
        <f>[1]欧G!BA95</f>
        <v>36159</v>
      </c>
      <c r="S97" s="108">
        <f>[1]中G!BA95</f>
        <v>1717</v>
      </c>
      <c r="T97" s="45">
        <f>[1]般G!BA95</f>
        <v>3960</v>
      </c>
      <c r="U97" s="56">
        <f t="shared" si="15"/>
        <v>307334</v>
      </c>
      <c r="V97" s="57">
        <f t="shared" si="20"/>
        <v>844425</v>
      </c>
      <c r="W97" s="109">
        <f t="shared" si="16"/>
        <v>0.99970399284378308</v>
      </c>
      <c r="X97" s="152"/>
    </row>
    <row r="98" spans="2:24" ht="18" hidden="1" customHeight="1">
      <c r="B98" s="150"/>
      <c r="C98" s="55">
        <f t="shared" si="17"/>
        <v>2007</v>
      </c>
      <c r="D98" s="58">
        <f>[1]日G!E437</f>
        <v>347355.65137433965</v>
      </c>
      <c r="E98" s="44">
        <f>[1]米G!E432</f>
        <v>1766682.3370459278</v>
      </c>
      <c r="F98" s="44">
        <f>[1]欧G!E433</f>
        <v>204949.13207130099</v>
      </c>
      <c r="G98" s="108">
        <f>[1]中G!E433</f>
        <v>9093.9009755260249</v>
      </c>
      <c r="H98" s="45">
        <f>[1]般G!E466</f>
        <v>25841.374153700133</v>
      </c>
      <c r="I98" s="56">
        <f t="shared" si="13"/>
        <v>2353922.3956207945</v>
      </c>
      <c r="J98" s="57">
        <f t="shared" si="18"/>
        <v>5883034.3936458044</v>
      </c>
      <c r="K98" s="109">
        <f t="shared" si="14"/>
        <v>0.99935171283075996</v>
      </c>
      <c r="L98" s="152"/>
      <c r="M98" s="110"/>
      <c r="N98" s="150"/>
      <c r="O98" s="55">
        <f t="shared" si="19"/>
        <v>2007</v>
      </c>
      <c r="P98" s="58">
        <f>[1]日G!BA100</f>
        <v>77536</v>
      </c>
      <c r="Q98" s="44">
        <f>[1]米G!BA94</f>
        <v>288152</v>
      </c>
      <c r="R98" s="44">
        <f>[1]欧G!BA96</f>
        <v>49108</v>
      </c>
      <c r="S98" s="108">
        <f>[1]中G!BA96</f>
        <v>2754</v>
      </c>
      <c r="T98" s="45">
        <f>[1]般G!BA96</f>
        <v>7451</v>
      </c>
      <c r="U98" s="56">
        <f t="shared" si="15"/>
        <v>425001</v>
      </c>
      <c r="V98" s="57">
        <f t="shared" si="20"/>
        <v>1269426</v>
      </c>
      <c r="W98" s="109">
        <f t="shared" si="16"/>
        <v>0.9979149496699844</v>
      </c>
      <c r="X98" s="152"/>
    </row>
    <row r="99" spans="2:24" ht="18" hidden="1" customHeight="1">
      <c r="B99" s="150"/>
      <c r="C99" s="55">
        <f t="shared" si="17"/>
        <v>2008</v>
      </c>
      <c r="D99" s="58">
        <f>[1]日G!E438</f>
        <v>435249.85642964556</v>
      </c>
      <c r="E99" s="44">
        <f>[1]米G!E433</f>
        <v>2357432.2786184438</v>
      </c>
      <c r="F99" s="44">
        <f>[1]欧G!E434</f>
        <v>296865.30516327085</v>
      </c>
      <c r="G99" s="108">
        <f>[1]中G!E434</f>
        <v>14086.477390187109</v>
      </c>
      <c r="H99" s="45">
        <f>[1]般G!E467</f>
        <v>39560.170828804061</v>
      </c>
      <c r="I99" s="56">
        <f t="shared" si="13"/>
        <v>3143194.0884303516</v>
      </c>
      <c r="J99" s="57">
        <f t="shared" si="18"/>
        <v>9026228.4820761569</v>
      </c>
      <c r="K99" s="109">
        <f t="shared" si="14"/>
        <v>0.9995210399793828</v>
      </c>
      <c r="L99" s="152"/>
      <c r="M99" s="110"/>
      <c r="N99" s="150"/>
      <c r="O99" s="55">
        <f t="shared" si="19"/>
        <v>2008</v>
      </c>
      <c r="P99" s="58">
        <f>[1]日G!BA101</f>
        <v>99500</v>
      </c>
      <c r="Q99" s="44">
        <f>[1]米G!BA95</f>
        <v>255334</v>
      </c>
      <c r="R99" s="44">
        <f>[1]欧G!BA97</f>
        <v>57981</v>
      </c>
      <c r="S99" s="108">
        <f>[1]中G!BA97</f>
        <v>3351</v>
      </c>
      <c r="T99" s="45">
        <f>[1]般G!BA97</f>
        <v>8665</v>
      </c>
      <c r="U99" s="56">
        <f t="shared" si="15"/>
        <v>424831</v>
      </c>
      <c r="V99" s="57">
        <f t="shared" si="20"/>
        <v>1694257</v>
      </c>
      <c r="W99" s="109">
        <f t="shared" si="16"/>
        <v>0.99727459670604146</v>
      </c>
      <c r="X99" s="152"/>
    </row>
    <row r="100" spans="2:24" ht="18" hidden="1" customHeight="1">
      <c r="B100" s="150"/>
      <c r="C100" s="55">
        <f t="shared" si="17"/>
        <v>2009</v>
      </c>
      <c r="D100" s="58">
        <f>[1]日G!E439</f>
        <v>704457.09774527932</v>
      </c>
      <c r="E100" s="44">
        <f>[1]米G!E434</f>
        <v>2846477.0970512251</v>
      </c>
      <c r="F100" s="44">
        <f>[1]欧G!E435</f>
        <v>386144.42487828969</v>
      </c>
      <c r="G100" s="108">
        <f>[1]中G!E435</f>
        <v>18502.703756876494</v>
      </c>
      <c r="H100" s="45">
        <f>[1]般G!E468</f>
        <v>61193.732248834312</v>
      </c>
      <c r="I100" s="56">
        <f t="shared" si="13"/>
        <v>4016775.055680505</v>
      </c>
      <c r="J100" s="57">
        <f t="shared" si="18"/>
        <v>13043003.537756663</v>
      </c>
      <c r="K100" s="109">
        <f t="shared" si="14"/>
        <v>0.99963300424010137</v>
      </c>
      <c r="L100" s="152"/>
      <c r="M100" s="110"/>
      <c r="N100" s="150"/>
      <c r="O100" s="55">
        <f t="shared" si="19"/>
        <v>2009</v>
      </c>
      <c r="P100" s="58">
        <f>[1]日G!BA102</f>
        <v>254085</v>
      </c>
      <c r="Q100" s="44">
        <f>[1]米G!BA96</f>
        <v>205569</v>
      </c>
      <c r="R100" s="44">
        <f>[1]欧G!BA98</f>
        <v>54848</v>
      </c>
      <c r="S100" s="108">
        <f>[1]中G!BA98</f>
        <v>2966</v>
      </c>
      <c r="T100" s="45">
        <f>[1]般G!BA98</f>
        <v>15585</v>
      </c>
      <c r="U100" s="56">
        <f t="shared" si="15"/>
        <v>533053</v>
      </c>
      <c r="V100" s="57">
        <f t="shared" si="20"/>
        <v>2227310</v>
      </c>
      <c r="W100" s="109">
        <f t="shared" si="16"/>
        <v>0.9991115726101959</v>
      </c>
      <c r="X100" s="152"/>
    </row>
    <row r="101" spans="2:24" ht="18" hidden="1" customHeight="1">
      <c r="B101" s="150"/>
      <c r="C101" s="55">
        <f t="shared" si="17"/>
        <v>2010</v>
      </c>
      <c r="D101" s="58">
        <f>[1]日G!E440</f>
        <v>1119683.3633656658</v>
      </c>
      <c r="E101" s="44">
        <f>[1]米G!E435</f>
        <v>3324652.0518075516</v>
      </c>
      <c r="F101" s="44">
        <f>[1]欧G!E436</f>
        <v>485212.6160411766</v>
      </c>
      <c r="G101" s="108">
        <f>[1]中G!E436</f>
        <v>24748.364178590014</v>
      </c>
      <c r="H101" s="45">
        <f>[1]般G!E469</f>
        <v>92004.614467317922</v>
      </c>
      <c r="I101" s="56">
        <f t="shared" si="13"/>
        <v>5046301.0098603033</v>
      </c>
      <c r="J101" s="57">
        <f t="shared" si="18"/>
        <v>18089304.547616966</v>
      </c>
      <c r="K101" s="109">
        <f t="shared" si="14"/>
        <v>0.9997151743956908</v>
      </c>
      <c r="L101" s="152"/>
      <c r="M101" s="110"/>
      <c r="N101" s="150"/>
      <c r="O101" s="55">
        <f t="shared" si="19"/>
        <v>2010</v>
      </c>
      <c r="P101" s="58">
        <f>[1]日G!BA103</f>
        <v>394892</v>
      </c>
      <c r="Q101" s="44">
        <f>[1]米G!BA97</f>
        <v>196245</v>
      </c>
      <c r="R101" s="44">
        <f>[1]欧G!BA99</f>
        <v>70561</v>
      </c>
      <c r="S101" s="108">
        <f>[1]中G!BA99</f>
        <v>4270</v>
      </c>
      <c r="T101" s="45">
        <f>[1]般G!BA99</f>
        <v>27056</v>
      </c>
      <c r="U101" s="56">
        <f t="shared" si="15"/>
        <v>693024</v>
      </c>
      <c r="V101" s="57">
        <f t="shared" si="20"/>
        <v>2920334</v>
      </c>
      <c r="W101" s="109">
        <f t="shared" si="16"/>
        <v>0.9992646359082612</v>
      </c>
      <c r="X101" s="152"/>
    </row>
    <row r="102" spans="2:24" ht="18" hidden="1" customHeight="1">
      <c r="B102" s="150"/>
      <c r="C102" s="55">
        <f t="shared" si="17"/>
        <v>2011</v>
      </c>
      <c r="D102" s="58">
        <f>[1]日G!E441</f>
        <v>1434191.4248377224</v>
      </c>
      <c r="E102" s="44">
        <f>[1]米G!E436</f>
        <v>3761344.4489981998</v>
      </c>
      <c r="F102" s="44">
        <f>[1]欧G!E437</f>
        <v>595655.92028968327</v>
      </c>
      <c r="G102" s="108">
        <f>[1]中G!E437</f>
        <v>35797.040877285574</v>
      </c>
      <c r="H102" s="45">
        <f>[1]般G!E470</f>
        <v>138585.44660553688</v>
      </c>
      <c r="I102" s="56">
        <f t="shared" si="13"/>
        <v>5965574.2816084279</v>
      </c>
      <c r="J102" s="57">
        <f t="shared" si="18"/>
        <v>24054878.829225395</v>
      </c>
      <c r="K102" s="109">
        <f t="shared" si="14"/>
        <v>0.9997641582752258</v>
      </c>
      <c r="L102" s="152"/>
      <c r="M102" s="110"/>
      <c r="N102" s="150"/>
      <c r="O102" s="55">
        <f t="shared" si="19"/>
        <v>2011</v>
      </c>
      <c r="P102" s="58">
        <f>[1]日G!BA104</f>
        <v>315791</v>
      </c>
      <c r="Q102" s="44">
        <f>[1]米G!BA98</f>
        <v>185649</v>
      </c>
      <c r="R102" s="44">
        <f>[1]欧G!BA100</f>
        <v>83110</v>
      </c>
      <c r="S102" s="108">
        <f>[1]中G!BA100</f>
        <v>5094</v>
      </c>
      <c r="T102" s="45">
        <f>[1]般G!BA100</f>
        <v>38801</v>
      </c>
      <c r="U102" s="56">
        <f t="shared" si="15"/>
        <v>628445</v>
      </c>
      <c r="V102" s="57">
        <f t="shared" si="20"/>
        <v>3548779</v>
      </c>
      <c r="W102" s="109">
        <f t="shared" si="16"/>
        <v>0.99915100504150378</v>
      </c>
      <c r="X102" s="152"/>
    </row>
    <row r="103" spans="2:24" ht="18" hidden="1" customHeight="1">
      <c r="B103" s="150"/>
      <c r="C103" s="55">
        <f t="shared" si="17"/>
        <v>2012</v>
      </c>
      <c r="D103" s="58">
        <f>[1]日G!E442</f>
        <v>2052809.5660528978</v>
      </c>
      <c r="E103" s="44">
        <f>[1]米G!E437</f>
        <v>4432473.2069807416</v>
      </c>
      <c r="F103" s="44">
        <f>[1]欧G!E438</f>
        <v>718322.11761960934</v>
      </c>
      <c r="G103" s="108">
        <f>[1]中G!E438</f>
        <v>83479.577277916178</v>
      </c>
      <c r="H103" s="45">
        <f>[1]般G!E471</f>
        <v>219340.80196191921</v>
      </c>
      <c r="I103" s="56">
        <f t="shared" si="13"/>
        <v>7506425.2698930847</v>
      </c>
      <c r="J103" s="57">
        <f t="shared" si="18"/>
        <v>31561304.099118479</v>
      </c>
      <c r="K103" s="109">
        <f t="shared" si="14"/>
        <v>0.99975906836425099</v>
      </c>
      <c r="L103" s="152"/>
      <c r="M103" s="110"/>
      <c r="N103" s="150"/>
      <c r="O103" s="55">
        <f t="shared" si="19"/>
        <v>2012</v>
      </c>
      <c r="P103" s="58">
        <f>[1]日G!BA105</f>
        <v>677808</v>
      </c>
      <c r="Q103" s="44">
        <f>[1]米G!BA99</f>
        <v>347007</v>
      </c>
      <c r="R103" s="44">
        <f>[1]欧G!BA101</f>
        <v>107187</v>
      </c>
      <c r="S103" s="108">
        <f>[1]中G!BA101</f>
        <v>19158</v>
      </c>
      <c r="T103" s="45">
        <f>[1]般G!BA101</f>
        <v>67737</v>
      </c>
      <c r="U103" s="56">
        <f t="shared" si="15"/>
        <v>1218897</v>
      </c>
      <c r="V103" s="57">
        <f t="shared" si="20"/>
        <v>4767676</v>
      </c>
      <c r="W103" s="109">
        <f t="shared" si="16"/>
        <v>0.99966374342146813</v>
      </c>
      <c r="X103" s="152"/>
    </row>
    <row r="104" spans="2:24" ht="18" hidden="1" customHeight="1">
      <c r="B104" s="150"/>
      <c r="C104" s="55">
        <f t="shared" si="17"/>
        <v>2013</v>
      </c>
      <c r="D104" s="58">
        <f>[1]日G!E443</f>
        <v>2662500.523249438</v>
      </c>
      <c r="E104" s="44">
        <f>[1]米G!E438</f>
        <v>5124257.3881873181</v>
      </c>
      <c r="F104" s="44">
        <f>[1]欧G!E439</f>
        <v>885128.94811983663</v>
      </c>
      <c r="G104" s="108">
        <f>[1]中G!E439</f>
        <v>135050.16244144525</v>
      </c>
      <c r="H104" s="45">
        <f>[1]般G!E472</f>
        <v>290802.98908338201</v>
      </c>
      <c r="I104" s="56">
        <f t="shared" si="13"/>
        <v>9097740.0110814199</v>
      </c>
      <c r="J104" s="57">
        <f t="shared" si="18"/>
        <v>40659044.110199898</v>
      </c>
      <c r="K104" s="109">
        <f t="shared" si="14"/>
        <v>0.99954383304631411</v>
      </c>
      <c r="L104" s="152"/>
      <c r="M104" s="110"/>
      <c r="N104" s="150"/>
      <c r="O104" s="55">
        <f t="shared" si="19"/>
        <v>2013</v>
      </c>
      <c r="P104" s="58">
        <f>[1]日G!BA106</f>
        <v>678896</v>
      </c>
      <c r="Q104" s="44">
        <f>[1]米G!BA100</f>
        <v>360350</v>
      </c>
      <c r="R104" s="44">
        <f>[1]欧G!BA102</f>
        <v>153207</v>
      </c>
      <c r="S104" s="108">
        <f>[1]中G!BA102</f>
        <v>27806</v>
      </c>
      <c r="T104" s="45">
        <f>[1]般G!BA102</f>
        <v>58738</v>
      </c>
      <c r="U104" s="56">
        <f t="shared" si="15"/>
        <v>1278997</v>
      </c>
      <c r="V104" s="57">
        <f t="shared" si="20"/>
        <v>6046673</v>
      </c>
      <c r="W104" s="109">
        <f t="shared" si="16"/>
        <v>0.99896276336086542</v>
      </c>
      <c r="X104" s="152"/>
    </row>
    <row r="105" spans="2:24" ht="18" hidden="1" customHeight="1">
      <c r="B105" s="150"/>
      <c r="C105" s="55">
        <f t="shared" si="17"/>
        <v>2014</v>
      </c>
      <c r="D105" s="58">
        <f>[1]日G!E444</f>
        <v>3205183.508411468</v>
      </c>
      <c r="E105" s="44">
        <f>[1]米G!E439</f>
        <v>5712633.5963497804</v>
      </c>
      <c r="F105" s="44">
        <f>[1]欧G!E440</f>
        <v>1063135.4700077467</v>
      </c>
      <c r="G105" s="108">
        <f>[1]中G!E440</f>
        <v>166201.38273212902</v>
      </c>
      <c r="H105" s="45">
        <f>[1]般G!E473</f>
        <v>359690.13380753074</v>
      </c>
      <c r="I105" s="56">
        <f t="shared" si="13"/>
        <v>10506844.091308655</v>
      </c>
      <c r="J105" s="57">
        <f t="shared" si="18"/>
        <v>51165888.201508552</v>
      </c>
      <c r="K105" s="109">
        <f t="shared" si="14"/>
        <v>0.99935003793571764</v>
      </c>
      <c r="L105" s="152"/>
      <c r="M105" s="110"/>
      <c r="N105" s="150"/>
      <c r="O105" s="55">
        <f t="shared" si="19"/>
        <v>2014</v>
      </c>
      <c r="P105" s="58">
        <f>[1]日G!BA107</f>
        <v>684121</v>
      </c>
      <c r="Q105" s="44">
        <f>[1]米G!BA101</f>
        <v>325569</v>
      </c>
      <c r="R105" s="44">
        <f>[1]欧G!BA103</f>
        <v>171919</v>
      </c>
      <c r="S105" s="108">
        <f>[1]中G!BA103</f>
        <v>30457</v>
      </c>
      <c r="T105" s="45">
        <f>[1]般G!BA103</f>
        <v>53878</v>
      </c>
      <c r="U105" s="56">
        <f t="shared" si="15"/>
        <v>1265944</v>
      </c>
      <c r="V105" s="57">
        <f t="shared" si="20"/>
        <v>7312617</v>
      </c>
      <c r="W105" s="109">
        <f t="shared" si="16"/>
        <v>0.99896153906854157</v>
      </c>
      <c r="X105" s="152"/>
    </row>
    <row r="106" spans="2:24" ht="18" hidden="1" customHeight="1">
      <c r="B106" s="150"/>
      <c r="C106" s="55">
        <f t="shared" si="17"/>
        <v>2015</v>
      </c>
      <c r="D106" s="58">
        <f>[1]日G!E445</f>
        <v>3684366.1592298062</v>
      </c>
      <c r="E106" s="44">
        <f>[1]米G!E440</f>
        <v>6183811.3797385162</v>
      </c>
      <c r="F106" s="44">
        <f>[1]欧G!E441</f>
        <v>1255773.7968717259</v>
      </c>
      <c r="G106" s="108">
        <f>[1]中G!E441</f>
        <v>196803.89710026787</v>
      </c>
      <c r="H106" s="45">
        <f>[1]般G!E474</f>
        <v>429575.86100381776</v>
      </c>
      <c r="I106" s="56">
        <f t="shared" si="13"/>
        <v>11750331.093944134</v>
      </c>
      <c r="J106" s="57">
        <f t="shared" si="18"/>
        <v>62916219.295452684</v>
      </c>
      <c r="K106" s="109">
        <f t="shared" si="14"/>
        <v>0.99929682428194022</v>
      </c>
      <c r="L106" s="152"/>
      <c r="M106" s="110"/>
      <c r="N106" s="150"/>
      <c r="O106" s="55">
        <f t="shared" si="19"/>
        <v>2015</v>
      </c>
      <c r="P106" s="58">
        <f>[1]日G!BA108</f>
        <v>633076</v>
      </c>
      <c r="Q106" s="44">
        <f>[1]米G!BA102</f>
        <v>284794</v>
      </c>
      <c r="R106" s="44">
        <f>[1]欧G!BA104</f>
        <v>201341</v>
      </c>
      <c r="S106" s="108">
        <f>[1]中G!BA104</f>
        <v>32134</v>
      </c>
      <c r="T106" s="45">
        <f>[1]般G!BA104</f>
        <v>52512</v>
      </c>
      <c r="U106" s="56">
        <f t="shared" si="15"/>
        <v>1203857</v>
      </c>
      <c r="V106" s="57">
        <f t="shared" si="20"/>
        <v>8516474</v>
      </c>
      <c r="W106" s="109">
        <f t="shared" si="16"/>
        <v>0.9994645089837958</v>
      </c>
      <c r="X106" s="152"/>
    </row>
    <row r="107" spans="2:24" ht="18" hidden="1" customHeight="1">
      <c r="B107" s="150"/>
      <c r="C107" s="55">
        <f t="shared" si="17"/>
        <v>2016</v>
      </c>
      <c r="D107" s="58">
        <f>[1]日G!E446</f>
        <v>4212833.2170560472</v>
      </c>
      <c r="E107" s="44">
        <f>[1]米G!E441</f>
        <v>6564247.7107527349</v>
      </c>
      <c r="F107" s="44">
        <f>[1]欧G!E442</f>
        <v>1479474.3577099433</v>
      </c>
      <c r="G107" s="108">
        <f>[1]中G!E442</f>
        <v>272454.86357774236</v>
      </c>
      <c r="H107" s="45">
        <f>[1]般G!E475</f>
        <v>497855.31358702271</v>
      </c>
      <c r="I107" s="56">
        <f t="shared" si="13"/>
        <v>13026865.46268349</v>
      </c>
      <c r="J107" s="57">
        <f t="shared" si="18"/>
        <v>75943084.758136168</v>
      </c>
      <c r="K107" s="109">
        <f t="shared" si="14"/>
        <v>0.9989394800675121</v>
      </c>
      <c r="L107" s="152"/>
      <c r="M107" s="110"/>
      <c r="N107" s="150"/>
      <c r="O107" s="55">
        <f t="shared" si="19"/>
        <v>2016</v>
      </c>
      <c r="P107" s="58">
        <f>[1]日G!BA109</f>
        <v>677432</v>
      </c>
      <c r="Q107" s="44">
        <f>[1]米G!BA103</f>
        <v>273182</v>
      </c>
      <c r="R107" s="44">
        <f>[1]欧G!BA105</f>
        <v>285895</v>
      </c>
      <c r="S107" s="108">
        <f>[1]中G!BA105</f>
        <v>100068</v>
      </c>
      <c r="T107" s="45">
        <f>[1]般G!BA105</f>
        <v>63787</v>
      </c>
      <c r="U107" s="56">
        <f t="shared" si="15"/>
        <v>1400364</v>
      </c>
      <c r="V107" s="57">
        <f t="shared" si="20"/>
        <v>9916838</v>
      </c>
      <c r="W107" s="109">
        <f t="shared" si="16"/>
        <v>0.99833962242629004</v>
      </c>
      <c r="X107" s="152"/>
    </row>
    <row r="108" spans="2:24" ht="18" hidden="1" customHeight="1">
      <c r="B108" s="150"/>
      <c r="C108" s="55">
        <f t="shared" si="17"/>
        <v>2017</v>
      </c>
      <c r="D108" s="58">
        <f>[1]日G!E447</f>
        <v>4711607.5485557038</v>
      </c>
      <c r="E108" s="44">
        <f>[1]米G!E442</f>
        <v>6846620.7313325508</v>
      </c>
      <c r="F108" s="44">
        <f>[1]欧G!E443</f>
        <v>1752522.2107587343</v>
      </c>
      <c r="G108" s="108">
        <f>[1]中G!E443</f>
        <v>374223.43368460861</v>
      </c>
      <c r="H108" s="45">
        <f>[1]般G!E476</f>
        <v>573845.63364470797</v>
      </c>
      <c r="I108" s="56">
        <f t="shared" si="13"/>
        <v>14258819.557976304</v>
      </c>
      <c r="J108" s="57">
        <f t="shared" si="18"/>
        <v>90201904.316112474</v>
      </c>
      <c r="K108" s="109">
        <f t="shared" si="14"/>
        <v>0.99830689606078216</v>
      </c>
      <c r="L108" s="152"/>
      <c r="M108" s="110"/>
      <c r="N108" s="150"/>
      <c r="O108" s="55">
        <f t="shared" si="19"/>
        <v>2017</v>
      </c>
      <c r="P108" s="58">
        <f>[1]日G!BA110</f>
        <v>656070</v>
      </c>
      <c r="Q108" s="44">
        <f>[1]米G!BA104</f>
        <v>251898</v>
      </c>
      <c r="R108" s="44">
        <f>[1]欧G!BA106</f>
        <v>392805</v>
      </c>
      <c r="S108" s="108">
        <f>[1]中G!BA106</f>
        <v>139106</v>
      </c>
      <c r="T108" s="45">
        <f>[1]般G!BA106</f>
        <v>76290</v>
      </c>
      <c r="U108" s="56">
        <f t="shared" si="15"/>
        <v>1516169</v>
      </c>
      <c r="V108" s="57">
        <f t="shared" si="20"/>
        <v>11433007</v>
      </c>
      <c r="W108" s="109">
        <f t="shared" si="16"/>
        <v>0.99703749784634976</v>
      </c>
      <c r="X108" s="152"/>
    </row>
    <row r="109" spans="2:24" ht="18" hidden="1" customHeight="1">
      <c r="B109" s="150"/>
      <c r="C109" s="55">
        <f t="shared" si="17"/>
        <v>2018</v>
      </c>
      <c r="D109" s="58">
        <f>[1]日G!E448</f>
        <v>5104479.886471184</v>
      </c>
      <c r="E109" s="44">
        <f>[1]米G!E443</f>
        <v>6942659.7279569851</v>
      </c>
      <c r="F109" s="44">
        <f>[1]欧G!E444</f>
        <v>2044188.6180149394</v>
      </c>
      <c r="G109" s="108">
        <f>[1]中G!E444</f>
        <v>493978.16722663661</v>
      </c>
      <c r="H109" s="45">
        <f>[1]般G!E477</f>
        <v>663708.64067533857</v>
      </c>
      <c r="I109" s="56">
        <f t="shared" si="13"/>
        <v>15249015.040345084</v>
      </c>
      <c r="J109" s="57">
        <f t="shared" si="18"/>
        <v>105450919.35645756</v>
      </c>
      <c r="K109" s="109">
        <f t="shared" si="14"/>
        <v>0.99738972729062214</v>
      </c>
      <c r="L109" s="152"/>
      <c r="M109" s="110"/>
      <c r="N109" s="150"/>
      <c r="O109" s="55">
        <f t="shared" si="19"/>
        <v>2018</v>
      </c>
      <c r="P109" s="58">
        <f>[1]日G!BA111</f>
        <v>608011</v>
      </c>
      <c r="Q109" s="44">
        <f>[1]米G!BA105</f>
        <v>247271</v>
      </c>
      <c r="R109" s="44">
        <f>[1]欧G!BA107</f>
        <v>465545</v>
      </c>
      <c r="S109" s="108">
        <f>[1]中G!BA107</f>
        <v>199921</v>
      </c>
      <c r="T109" s="45">
        <f>[1]般G!BA107</f>
        <v>101910</v>
      </c>
      <c r="U109" s="56">
        <f t="shared" si="15"/>
        <v>1622658</v>
      </c>
      <c r="V109" s="57">
        <f t="shared" si="20"/>
        <v>13055665</v>
      </c>
      <c r="W109" s="109">
        <f t="shared" si="16"/>
        <v>0.99354640404898853</v>
      </c>
      <c r="X109" s="152"/>
    </row>
    <row r="110" spans="2:24" ht="18" hidden="1" customHeight="1">
      <c r="B110" s="150"/>
      <c r="C110" s="55">
        <f t="shared" si="17"/>
        <v>2019</v>
      </c>
      <c r="D110" s="58">
        <f>[1]日G!E449</f>
        <v>5447878.1954496661</v>
      </c>
      <c r="E110" s="44">
        <f>[1]米G!E444</f>
        <v>7032453.8307770174</v>
      </c>
      <c r="F110" s="44">
        <f>[1]欧G!E445</f>
        <v>2353417.3562974343</v>
      </c>
      <c r="G110" s="108">
        <f>[1]中G!E445</f>
        <v>656363.42932482774</v>
      </c>
      <c r="H110" s="45">
        <f>[1]般G!E478</f>
        <v>797502.26293322886</v>
      </c>
      <c r="I110" s="56">
        <f t="shared" si="13"/>
        <v>16287615.074782174</v>
      </c>
      <c r="J110" s="57">
        <f t="shared" si="18"/>
        <v>121738534.43123974</v>
      </c>
      <c r="K110" s="109">
        <f t="shared" si="14"/>
        <v>0.99650261431564147</v>
      </c>
      <c r="L110" s="152"/>
      <c r="M110" s="110"/>
      <c r="N110" s="150"/>
      <c r="O110" s="55">
        <f t="shared" si="19"/>
        <v>2019</v>
      </c>
      <c r="P110" s="58">
        <f>[1]日G!BA112</f>
        <v>629060</v>
      </c>
      <c r="Q110" s="44">
        <f>[1]米G!BA106</f>
        <v>325273</v>
      </c>
      <c r="R110" s="44">
        <f>[1]欧G!BA108</f>
        <v>534315</v>
      </c>
      <c r="S110" s="108">
        <f>[1]中G!BA108</f>
        <v>252307</v>
      </c>
      <c r="T110" s="45">
        <f>[1]般G!BA108</f>
        <v>170714</v>
      </c>
      <c r="U110" s="56">
        <f t="shared" si="15"/>
        <v>1911669</v>
      </c>
      <c r="V110" s="57">
        <f t="shared" si="20"/>
        <v>14967334</v>
      </c>
      <c r="W110" s="109">
        <f t="shared" si="16"/>
        <v>0.99369011876445046</v>
      </c>
      <c r="X110" s="152"/>
    </row>
    <row r="111" spans="2:24" ht="18" hidden="1" customHeight="1">
      <c r="B111" s="150"/>
      <c r="C111" s="55">
        <v>2020</v>
      </c>
      <c r="D111" s="58">
        <f>[1]日G!E450</f>
        <v>5586151.9652802125</v>
      </c>
      <c r="E111" s="44">
        <f>[1]米G!E445</f>
        <v>7189072.3687700052</v>
      </c>
      <c r="F111" s="44">
        <f>[1]欧G!E446</f>
        <v>2622753.5349610019</v>
      </c>
      <c r="G111" s="108">
        <f>[1]中G!E446</f>
        <v>822197.51683913975</v>
      </c>
      <c r="H111" s="45">
        <f>[1]般G!E479</f>
        <v>952721.35558270535</v>
      </c>
      <c r="I111" s="56">
        <f t="shared" si="13"/>
        <v>17172896.741433065</v>
      </c>
      <c r="J111" s="57">
        <f t="shared" si="18"/>
        <v>138911431.17267281</v>
      </c>
      <c r="K111" s="109">
        <f t="shared" si="14"/>
        <v>0.99607487859819932</v>
      </c>
      <c r="L111" s="152"/>
      <c r="M111" s="110"/>
      <c r="N111" s="150"/>
      <c r="O111" s="55">
        <v>2020</v>
      </c>
      <c r="P111" s="58">
        <f>[1]日G!BA113</f>
        <v>529840</v>
      </c>
      <c r="Q111" s="44">
        <f>[1]米G!BA107</f>
        <v>386129</v>
      </c>
      <c r="R111" s="44">
        <f>[1]欧G!BA109</f>
        <v>506082</v>
      </c>
      <c r="S111" s="108">
        <f>[1]中G!BA109</f>
        <v>321488</v>
      </c>
      <c r="T111" s="45">
        <f>[1]般G!BA109</f>
        <v>205071</v>
      </c>
      <c r="U111" s="56">
        <f t="shared" si="15"/>
        <v>1948610</v>
      </c>
      <c r="V111" s="57">
        <f t="shared" si="20"/>
        <v>16915944</v>
      </c>
      <c r="W111" s="109">
        <f t="shared" si="16"/>
        <v>0.99440693621559828</v>
      </c>
      <c r="X111" s="152"/>
    </row>
    <row r="112" spans="2:24" ht="18" hidden="1" customHeight="1">
      <c r="B112" s="150"/>
      <c r="C112" s="55">
        <v>2021</v>
      </c>
      <c r="D112" s="111">
        <f>[1]日G!E451</f>
        <v>5675176.8321418641</v>
      </c>
      <c r="E112" s="112">
        <f>[1]米G!E446</f>
        <v>7734122.0017016158</v>
      </c>
      <c r="F112" s="112">
        <f>[1]欧G!E447</f>
        <v>2756633.5099529382</v>
      </c>
      <c r="G112" s="113">
        <f>[1]中G!E447</f>
        <v>1108200.7217752736</v>
      </c>
      <c r="H112" s="114">
        <f>[1]般G!E480</f>
        <v>1131117.5014416149</v>
      </c>
      <c r="I112" s="56">
        <f t="shared" si="13"/>
        <v>18405250.567013308</v>
      </c>
      <c r="J112" s="57">
        <f t="shared" si="18"/>
        <v>157316681.73968613</v>
      </c>
      <c r="K112" s="109">
        <f>I112/I74</f>
        <v>0.99364338858250367</v>
      </c>
      <c r="L112" s="152"/>
      <c r="M112" s="110"/>
      <c r="N112" s="150"/>
      <c r="O112" s="55">
        <v>2021</v>
      </c>
      <c r="P112" s="58">
        <f>[1]日G!BA114</f>
        <v>557742</v>
      </c>
      <c r="Q112" s="44">
        <f>[1]米G!BA108</f>
        <v>671689</v>
      </c>
      <c r="R112" s="44">
        <f>[1]欧G!BA110</f>
        <v>589056</v>
      </c>
      <c r="S112" s="108">
        <f>[1]中G!BA110</f>
        <v>490210</v>
      </c>
      <c r="T112" s="45">
        <f>[1]般G!BA110</f>
        <v>287707</v>
      </c>
      <c r="U112" s="56">
        <f t="shared" si="15"/>
        <v>2596404</v>
      </c>
      <c r="V112" s="57">
        <f t="shared" si="20"/>
        <v>19512348</v>
      </c>
      <c r="W112" s="109">
        <f>U112/U74</f>
        <v>0.99026631196544523</v>
      </c>
      <c r="X112" s="152"/>
    </row>
    <row r="113" spans="2:24" ht="18" hidden="1" customHeight="1">
      <c r="B113" s="150"/>
      <c r="C113" s="55">
        <v>2022</v>
      </c>
      <c r="D113" s="115">
        <f>[1]日G!E452*C$5/12</f>
        <v>908144.1969928547</v>
      </c>
      <c r="E113" s="116">
        <f>[1]米G!E447*C$5/12</f>
        <v>1243223.830437205</v>
      </c>
      <c r="F113" s="116">
        <f>[1]欧G!E448*C$5/12</f>
        <v>454197.67812493024</v>
      </c>
      <c r="G113" s="117">
        <f>[1]中G!E448*C$5/12</f>
        <v>231953.03077487796</v>
      </c>
      <c r="H113" s="118">
        <f>[1]般G!E481*C$5/12</f>
        <v>196284.25358960408</v>
      </c>
      <c r="I113" s="56">
        <f t="shared" ref="I113" si="21">SUM(D113:H113)</f>
        <v>3033802.989919472</v>
      </c>
      <c r="J113" s="57">
        <f t="shared" si="18"/>
        <v>160350484.72960562</v>
      </c>
      <c r="K113" s="109">
        <f t="shared" si="14"/>
        <v>0.99281984423893754</v>
      </c>
      <c r="L113" s="152"/>
      <c r="M113" s="110"/>
      <c r="N113" s="150"/>
      <c r="O113" s="55">
        <v>2022</v>
      </c>
      <c r="P113" s="58">
        <f>[1]日G!BA115</f>
        <v>94520</v>
      </c>
      <c r="Q113" s="44">
        <f>[1]米G!BA109</f>
        <v>91499</v>
      </c>
      <c r="R113" s="44">
        <f>[1]欧G!BA111</f>
        <v>123098</v>
      </c>
      <c r="S113" s="108">
        <f>[1]中G!BA111</f>
        <v>86497</v>
      </c>
      <c r="T113" s="45">
        <f>[1]般G!BA111</f>
        <v>53409</v>
      </c>
      <c r="U113" s="56">
        <f t="shared" ref="U113" si="22">SUM(P113:T113)</f>
        <v>449023</v>
      </c>
      <c r="V113" s="57">
        <f t="shared" si="20"/>
        <v>19961371</v>
      </c>
      <c r="W113" s="109">
        <f t="shared" si="16"/>
        <v>0.99043583561813042</v>
      </c>
      <c r="X113" s="152"/>
    </row>
    <row r="114" spans="2:24" ht="18" hidden="1" customHeight="1">
      <c r="B114" s="150"/>
      <c r="C114" s="55">
        <v>2023</v>
      </c>
      <c r="D114" s="71"/>
      <c r="E114" s="68"/>
      <c r="F114" s="68"/>
      <c r="G114" s="69"/>
      <c r="H114" s="70"/>
      <c r="I114" s="56"/>
      <c r="J114" s="57"/>
      <c r="K114" s="56"/>
      <c r="L114" s="152"/>
      <c r="M114" s="110"/>
      <c r="N114" s="150"/>
      <c r="O114" s="55">
        <v>2023</v>
      </c>
      <c r="P114" s="71"/>
      <c r="Q114" s="68"/>
      <c r="R114" s="68"/>
      <c r="S114" s="69"/>
      <c r="T114" s="70"/>
      <c r="U114" s="56"/>
      <c r="V114" s="57"/>
      <c r="W114" s="56"/>
      <c r="X114" s="152"/>
    </row>
    <row r="115" spans="2:24" ht="18" hidden="1" customHeight="1">
      <c r="B115" s="150"/>
      <c r="C115" s="55">
        <v>2024</v>
      </c>
      <c r="D115" s="71"/>
      <c r="E115" s="68"/>
      <c r="F115" s="68"/>
      <c r="G115" s="69"/>
      <c r="H115" s="70"/>
      <c r="I115" s="56"/>
      <c r="J115" s="57"/>
      <c r="K115" s="56"/>
      <c r="L115" s="152"/>
      <c r="M115" s="110"/>
      <c r="N115" s="150"/>
      <c r="O115" s="55">
        <v>2024</v>
      </c>
      <c r="P115" s="71"/>
      <c r="Q115" s="68"/>
      <c r="R115" s="68"/>
      <c r="S115" s="69"/>
      <c r="T115" s="70"/>
      <c r="U115" s="56"/>
      <c r="V115" s="57"/>
      <c r="W115" s="56"/>
      <c r="X115" s="152"/>
    </row>
    <row r="116" spans="2:24" ht="18" hidden="1" customHeight="1">
      <c r="B116" s="150"/>
      <c r="C116" s="55">
        <v>2025</v>
      </c>
      <c r="D116" s="71"/>
      <c r="E116" s="68"/>
      <c r="F116" s="68"/>
      <c r="G116" s="69"/>
      <c r="H116" s="70"/>
      <c r="I116" s="56"/>
      <c r="J116" s="57"/>
      <c r="K116" s="56"/>
      <c r="L116" s="152"/>
      <c r="M116" s="110"/>
      <c r="N116" s="150"/>
      <c r="O116" s="55">
        <v>2025</v>
      </c>
      <c r="P116" s="71"/>
      <c r="Q116" s="68"/>
      <c r="R116" s="68"/>
      <c r="S116" s="69"/>
      <c r="T116" s="70"/>
      <c r="U116" s="56"/>
      <c r="V116" s="57"/>
      <c r="W116" s="56"/>
      <c r="X116" s="152"/>
    </row>
    <row r="117" spans="2:24" ht="18" hidden="1" customHeight="1">
      <c r="B117" s="151"/>
      <c r="C117" s="119"/>
      <c r="D117" s="120"/>
      <c r="E117" s="121"/>
      <c r="F117" s="121"/>
      <c r="G117" s="122"/>
      <c r="H117" s="123"/>
      <c r="I117" s="124"/>
      <c r="J117" s="125"/>
      <c r="K117" s="126"/>
      <c r="L117" s="152"/>
      <c r="M117" s="110"/>
      <c r="N117" s="151"/>
      <c r="O117" s="119"/>
      <c r="P117" s="120"/>
      <c r="Q117" s="121"/>
      <c r="R117" s="121"/>
      <c r="S117" s="122"/>
      <c r="T117" s="123"/>
      <c r="U117" s="124"/>
      <c r="V117" s="125"/>
      <c r="W117" s="126"/>
      <c r="X117" s="152"/>
    </row>
    <row r="118" spans="2:24" ht="18" hidden="1" customHeight="1">
      <c r="B118" s="149" t="s">
        <v>40</v>
      </c>
      <c r="C118" s="127">
        <v>1997</v>
      </c>
      <c r="D118" s="48">
        <f>[1]日D!E420</f>
        <v>0</v>
      </c>
      <c r="E118" s="49"/>
      <c r="F118" s="49"/>
      <c r="G118" s="128"/>
      <c r="H118" s="50"/>
      <c r="I118" s="43">
        <f t="shared" ref="I118:I143" si="23">SUM(D118:H118)</f>
        <v>0</v>
      </c>
      <c r="J118" s="129">
        <f>I118</f>
        <v>0</v>
      </c>
      <c r="K118" s="130">
        <f t="shared" ref="K118:K143" si="24">I118/I50</f>
        <v>0</v>
      </c>
      <c r="L118" s="152">
        <f>SUM(I118:I147)/I80</f>
        <v>2.0158610964105871E-5</v>
      </c>
      <c r="M118" s="110"/>
      <c r="N118" s="149" t="s">
        <v>40</v>
      </c>
      <c r="O118" s="127">
        <v>1997</v>
      </c>
      <c r="P118" s="48">
        <f>[1]日D!J83</f>
        <v>8</v>
      </c>
      <c r="Q118" s="49"/>
      <c r="R118" s="49"/>
      <c r="S118" s="128"/>
      <c r="T118" s="50"/>
      <c r="U118" s="43">
        <f t="shared" ref="U118:U142" si="25">SUM(P118:T118)</f>
        <v>8</v>
      </c>
      <c r="V118" s="129">
        <f>U118</f>
        <v>8</v>
      </c>
      <c r="W118" s="130">
        <f t="shared" ref="W118:W143" si="26">U118/U50</f>
        <v>1.8691588785046728E-2</v>
      </c>
      <c r="X118" s="152">
        <f>SUM(U118:U147)/U80</f>
        <v>2.6940449630565548E-4</v>
      </c>
    </row>
    <row r="119" spans="2:24" ht="18" hidden="1" customHeight="1">
      <c r="B119" s="150"/>
      <c r="C119" s="131">
        <f>C118+1</f>
        <v>1998</v>
      </c>
      <c r="D119" s="71">
        <f>[1]日D!E421</f>
        <v>0</v>
      </c>
      <c r="E119" s="68"/>
      <c r="F119" s="68"/>
      <c r="G119" s="69"/>
      <c r="H119" s="70"/>
      <c r="I119" s="56">
        <f t="shared" si="23"/>
        <v>0</v>
      </c>
      <c r="J119" s="57">
        <f>J118+I119</f>
        <v>0</v>
      </c>
      <c r="K119" s="130">
        <f t="shared" si="24"/>
        <v>0</v>
      </c>
      <c r="L119" s="152"/>
      <c r="M119" s="110"/>
      <c r="N119" s="150"/>
      <c r="O119" s="131">
        <f>O118+1</f>
        <v>1998</v>
      </c>
      <c r="P119" s="71">
        <f>[1]日D!J84</f>
        <v>6</v>
      </c>
      <c r="Q119" s="68"/>
      <c r="R119" s="68"/>
      <c r="S119" s="69"/>
      <c r="T119" s="70"/>
      <c r="U119" s="56">
        <f t="shared" si="25"/>
        <v>6</v>
      </c>
      <c r="V119" s="57">
        <f>V118+U119</f>
        <v>14</v>
      </c>
      <c r="W119" s="130">
        <f t="shared" si="26"/>
        <v>3.3753375337533753E-4</v>
      </c>
      <c r="X119" s="152"/>
    </row>
    <row r="120" spans="2:24" ht="18" hidden="1" customHeight="1">
      <c r="B120" s="150"/>
      <c r="C120" s="131">
        <f t="shared" ref="C120:C140" si="27">C119+1</f>
        <v>1999</v>
      </c>
      <c r="D120" s="71">
        <f>[1]日D!E422</f>
        <v>0</v>
      </c>
      <c r="E120" s="68"/>
      <c r="F120" s="68"/>
      <c r="G120" s="69"/>
      <c r="H120" s="70"/>
      <c r="I120" s="56">
        <f t="shared" si="23"/>
        <v>0</v>
      </c>
      <c r="J120" s="57">
        <f t="shared" ref="J120:J143" si="28">J119+I120</f>
        <v>0</v>
      </c>
      <c r="K120" s="130">
        <f t="shared" si="24"/>
        <v>0</v>
      </c>
      <c r="L120" s="152"/>
      <c r="M120" s="110"/>
      <c r="N120" s="150"/>
      <c r="O120" s="131">
        <f t="shared" ref="O120:O140" si="29">O119+1</f>
        <v>1999</v>
      </c>
      <c r="P120" s="71">
        <f>[1]日D!J85</f>
        <v>11</v>
      </c>
      <c r="Q120" s="68"/>
      <c r="R120" s="68"/>
      <c r="S120" s="69"/>
      <c r="T120" s="70"/>
      <c r="U120" s="56">
        <f t="shared" si="25"/>
        <v>11</v>
      </c>
      <c r="V120" s="57">
        <f t="shared" ref="V120:V143" si="30">V119+U120</f>
        <v>25</v>
      </c>
      <c r="W120" s="130">
        <f t="shared" si="26"/>
        <v>7.1829698315267071E-4</v>
      </c>
      <c r="X120" s="152"/>
    </row>
    <row r="121" spans="2:24" ht="18" hidden="1" customHeight="1">
      <c r="B121" s="150"/>
      <c r="C121" s="131">
        <f t="shared" si="27"/>
        <v>2000</v>
      </c>
      <c r="D121" s="71">
        <f>[1]日D!E423</f>
        <v>0</v>
      </c>
      <c r="E121" s="68"/>
      <c r="F121" s="68"/>
      <c r="G121" s="69"/>
      <c r="H121" s="70"/>
      <c r="I121" s="56">
        <f t="shared" si="23"/>
        <v>0</v>
      </c>
      <c r="J121" s="57">
        <f t="shared" si="28"/>
        <v>0</v>
      </c>
      <c r="K121" s="130">
        <f t="shared" si="24"/>
        <v>0</v>
      </c>
      <c r="L121" s="152"/>
      <c r="M121" s="110"/>
      <c r="N121" s="150"/>
      <c r="O121" s="131">
        <f t="shared" si="29"/>
        <v>2000</v>
      </c>
      <c r="P121" s="71">
        <f>[1]日D!J86</f>
        <v>9</v>
      </c>
      <c r="Q121" s="68"/>
      <c r="R121" s="68"/>
      <c r="S121" s="69"/>
      <c r="T121" s="70"/>
      <c r="U121" s="56">
        <f t="shared" si="25"/>
        <v>9</v>
      </c>
      <c r="V121" s="57">
        <f t="shared" si="30"/>
        <v>34</v>
      </c>
      <c r="W121" s="130">
        <f t="shared" si="26"/>
        <v>4.7026857560873654E-4</v>
      </c>
      <c r="X121" s="152"/>
    </row>
    <row r="122" spans="2:24" ht="18" hidden="1" customHeight="1">
      <c r="B122" s="150"/>
      <c r="C122" s="131">
        <f t="shared" si="27"/>
        <v>2001</v>
      </c>
      <c r="D122" s="71">
        <f>[1]日D!E424</f>
        <v>0</v>
      </c>
      <c r="E122" s="68"/>
      <c r="F122" s="68"/>
      <c r="G122" s="69"/>
      <c r="H122" s="70"/>
      <c r="I122" s="56">
        <f t="shared" si="23"/>
        <v>0</v>
      </c>
      <c r="J122" s="57">
        <f t="shared" si="28"/>
        <v>0</v>
      </c>
      <c r="K122" s="130">
        <f t="shared" si="24"/>
        <v>0</v>
      </c>
      <c r="L122" s="152"/>
      <c r="M122" s="110"/>
      <c r="N122" s="150"/>
      <c r="O122" s="131">
        <f t="shared" si="29"/>
        <v>2001</v>
      </c>
      <c r="P122" s="71">
        <f>[1]日D!J87</f>
        <v>8</v>
      </c>
      <c r="Q122" s="68"/>
      <c r="R122" s="68"/>
      <c r="S122" s="69"/>
      <c r="T122" s="70"/>
      <c r="U122" s="56">
        <f t="shared" si="25"/>
        <v>8</v>
      </c>
      <c r="V122" s="57">
        <f t="shared" si="30"/>
        <v>42</v>
      </c>
      <c r="W122" s="130">
        <f t="shared" si="26"/>
        <v>3.0297292179511456E-4</v>
      </c>
      <c r="X122" s="152"/>
    </row>
    <row r="123" spans="2:24" ht="18" hidden="1" customHeight="1">
      <c r="B123" s="150"/>
      <c r="C123" s="131">
        <f t="shared" si="27"/>
        <v>2002</v>
      </c>
      <c r="D123" s="71">
        <f>[1]日D!E425</f>
        <v>0</v>
      </c>
      <c r="E123" s="68"/>
      <c r="F123" s="68"/>
      <c r="G123" s="69"/>
      <c r="H123" s="70"/>
      <c r="I123" s="56">
        <f t="shared" si="23"/>
        <v>0</v>
      </c>
      <c r="J123" s="57">
        <f t="shared" si="28"/>
        <v>0</v>
      </c>
      <c r="K123" s="130">
        <f t="shared" si="24"/>
        <v>0</v>
      </c>
      <c r="L123" s="152"/>
      <c r="M123" s="110"/>
      <c r="N123" s="150"/>
      <c r="O123" s="131">
        <f t="shared" si="29"/>
        <v>2002</v>
      </c>
      <c r="P123" s="71">
        <f>[1]日D!J88</f>
        <v>3</v>
      </c>
      <c r="Q123" s="68"/>
      <c r="R123" s="68"/>
      <c r="S123" s="69"/>
      <c r="T123" s="70"/>
      <c r="U123" s="56">
        <f t="shared" si="25"/>
        <v>3</v>
      </c>
      <c r="V123" s="57">
        <f t="shared" si="30"/>
        <v>45</v>
      </c>
      <c r="W123" s="130">
        <f t="shared" si="26"/>
        <v>7.1895894744410089E-5</v>
      </c>
      <c r="X123" s="152"/>
    </row>
    <row r="124" spans="2:24" ht="18" hidden="1" customHeight="1">
      <c r="B124" s="150"/>
      <c r="C124" s="131">
        <f t="shared" si="27"/>
        <v>2003</v>
      </c>
      <c r="D124" s="71">
        <f>[1]日D!E426</f>
        <v>0</v>
      </c>
      <c r="E124" s="68"/>
      <c r="F124" s="68"/>
      <c r="G124" s="69"/>
      <c r="H124" s="70"/>
      <c r="I124" s="56">
        <f t="shared" si="23"/>
        <v>0</v>
      </c>
      <c r="J124" s="57">
        <f t="shared" si="28"/>
        <v>0</v>
      </c>
      <c r="K124" s="130">
        <f t="shared" si="24"/>
        <v>0</v>
      </c>
      <c r="L124" s="152"/>
      <c r="M124" s="110"/>
      <c r="N124" s="150"/>
      <c r="O124" s="131">
        <f t="shared" si="29"/>
        <v>2003</v>
      </c>
      <c r="P124" s="71">
        <f>[1]日D!J89</f>
        <v>7</v>
      </c>
      <c r="Q124" s="68"/>
      <c r="R124" s="68"/>
      <c r="S124" s="69"/>
      <c r="T124" s="70"/>
      <c r="U124" s="56">
        <f t="shared" si="25"/>
        <v>7</v>
      </c>
      <c r="V124" s="57">
        <f t="shared" si="30"/>
        <v>52</v>
      </c>
      <c r="W124" s="130">
        <f t="shared" si="26"/>
        <v>1.3089494745502825E-4</v>
      </c>
      <c r="X124" s="152"/>
    </row>
    <row r="125" spans="2:24" ht="18" hidden="1" customHeight="1">
      <c r="B125" s="150"/>
      <c r="C125" s="131">
        <f t="shared" si="27"/>
        <v>2004</v>
      </c>
      <c r="D125" s="71">
        <f>[1]日D!E427</f>
        <v>0</v>
      </c>
      <c r="E125" s="68"/>
      <c r="F125" s="68"/>
      <c r="G125" s="69"/>
      <c r="H125" s="70"/>
      <c r="I125" s="56">
        <f t="shared" si="23"/>
        <v>0</v>
      </c>
      <c r="J125" s="57">
        <f t="shared" si="28"/>
        <v>0</v>
      </c>
      <c r="K125" s="130">
        <f t="shared" si="24"/>
        <v>0</v>
      </c>
      <c r="L125" s="152"/>
      <c r="M125" s="110"/>
      <c r="N125" s="150"/>
      <c r="O125" s="131">
        <f t="shared" si="29"/>
        <v>2004</v>
      </c>
      <c r="P125" s="71">
        <f>[1]日D!J90</f>
        <v>126</v>
      </c>
      <c r="Q125" s="68"/>
      <c r="R125" s="68"/>
      <c r="S125" s="69"/>
      <c r="T125" s="70"/>
      <c r="U125" s="56">
        <f t="shared" si="25"/>
        <v>126</v>
      </c>
      <c r="V125" s="57">
        <f t="shared" si="30"/>
        <v>178</v>
      </c>
      <c r="W125" s="130">
        <f t="shared" si="26"/>
        <v>9.3540508236761419E-4</v>
      </c>
      <c r="X125" s="152"/>
    </row>
    <row r="126" spans="2:24" ht="18" hidden="1" customHeight="1">
      <c r="B126" s="150"/>
      <c r="C126" s="131">
        <f t="shared" si="27"/>
        <v>2005</v>
      </c>
      <c r="D126" s="71">
        <f>[1]日D!E428</f>
        <v>0</v>
      </c>
      <c r="E126" s="68"/>
      <c r="F126" s="68"/>
      <c r="G126" s="69"/>
      <c r="H126" s="70"/>
      <c r="I126" s="56">
        <f t="shared" si="23"/>
        <v>0</v>
      </c>
      <c r="J126" s="57">
        <f t="shared" si="28"/>
        <v>0</v>
      </c>
      <c r="K126" s="130">
        <f t="shared" si="24"/>
        <v>0</v>
      </c>
      <c r="L126" s="152"/>
      <c r="M126" s="110"/>
      <c r="N126" s="150"/>
      <c r="O126" s="131">
        <f t="shared" si="29"/>
        <v>2005</v>
      </c>
      <c r="P126" s="71">
        <f>[1]日D!J91</f>
        <v>144</v>
      </c>
      <c r="Q126" s="68"/>
      <c r="R126" s="68"/>
      <c r="S126" s="69"/>
      <c r="T126" s="70"/>
      <c r="U126" s="56">
        <f t="shared" si="25"/>
        <v>144</v>
      </c>
      <c r="V126" s="57">
        <f t="shared" si="30"/>
        <v>322</v>
      </c>
      <c r="W126" s="130">
        <f t="shared" si="26"/>
        <v>6.2727878621554871E-4</v>
      </c>
      <c r="X126" s="152"/>
    </row>
    <row r="127" spans="2:24" ht="18" hidden="1" customHeight="1">
      <c r="B127" s="150"/>
      <c r="C127" s="131">
        <f t="shared" si="27"/>
        <v>2006</v>
      </c>
      <c r="D127" s="71">
        <f>[1]日D!E429</f>
        <v>0</v>
      </c>
      <c r="E127" s="68"/>
      <c r="F127" s="68"/>
      <c r="G127" s="69"/>
      <c r="H127" s="70"/>
      <c r="I127" s="56">
        <f t="shared" si="23"/>
        <v>0</v>
      </c>
      <c r="J127" s="57">
        <f t="shared" si="28"/>
        <v>0</v>
      </c>
      <c r="K127" s="130">
        <f t="shared" si="24"/>
        <v>0</v>
      </c>
      <c r="L127" s="152"/>
      <c r="M127" s="110"/>
      <c r="N127" s="150"/>
      <c r="O127" s="131">
        <f t="shared" si="29"/>
        <v>2006</v>
      </c>
      <c r="P127" s="71">
        <f>[1]日D!J92</f>
        <v>91</v>
      </c>
      <c r="Q127" s="68"/>
      <c r="R127" s="68"/>
      <c r="S127" s="69"/>
      <c r="T127" s="70"/>
      <c r="U127" s="56">
        <f t="shared" si="25"/>
        <v>91</v>
      </c>
      <c r="V127" s="57">
        <f t="shared" si="30"/>
        <v>413</v>
      </c>
      <c r="W127" s="130">
        <f t="shared" si="26"/>
        <v>2.9600715621696351E-4</v>
      </c>
      <c r="X127" s="152"/>
    </row>
    <row r="128" spans="2:24" ht="18" hidden="1" customHeight="1">
      <c r="B128" s="150"/>
      <c r="C128" s="131">
        <f t="shared" si="27"/>
        <v>2007</v>
      </c>
      <c r="D128" s="71">
        <f>[1]日D!E430</f>
        <v>0</v>
      </c>
      <c r="E128" s="68"/>
      <c r="F128" s="68"/>
      <c r="G128" s="69"/>
      <c r="H128" s="70"/>
      <c r="I128" s="56">
        <f t="shared" si="23"/>
        <v>0</v>
      </c>
      <c r="J128" s="57">
        <f t="shared" si="28"/>
        <v>0</v>
      </c>
      <c r="K128" s="130">
        <f t="shared" si="24"/>
        <v>0</v>
      </c>
      <c r="L128" s="152"/>
      <c r="M128" s="110"/>
      <c r="N128" s="150"/>
      <c r="O128" s="131">
        <f t="shared" si="29"/>
        <v>2007</v>
      </c>
      <c r="P128" s="71">
        <f>[1]日D!J93</f>
        <v>888</v>
      </c>
      <c r="Q128" s="68"/>
      <c r="R128" s="68"/>
      <c r="S128" s="69"/>
      <c r="T128" s="70"/>
      <c r="U128" s="56">
        <f t="shared" si="25"/>
        <v>888</v>
      </c>
      <c r="V128" s="57">
        <f t="shared" si="30"/>
        <v>1301</v>
      </c>
      <c r="W128" s="130">
        <f t="shared" si="26"/>
        <v>2.0850503300155676E-3</v>
      </c>
      <c r="X128" s="152"/>
    </row>
    <row r="129" spans="2:24" ht="18" hidden="1" customHeight="1">
      <c r="B129" s="150"/>
      <c r="C129" s="131">
        <f t="shared" si="27"/>
        <v>2008</v>
      </c>
      <c r="D129" s="71">
        <f>[1]日D!E431</f>
        <v>0</v>
      </c>
      <c r="E129" s="68"/>
      <c r="F129" s="68"/>
      <c r="G129" s="69"/>
      <c r="H129" s="70"/>
      <c r="I129" s="56">
        <f t="shared" si="23"/>
        <v>0</v>
      </c>
      <c r="J129" s="57">
        <f t="shared" si="28"/>
        <v>0</v>
      </c>
      <c r="K129" s="130">
        <f t="shared" si="24"/>
        <v>0</v>
      </c>
      <c r="L129" s="152"/>
      <c r="M129" s="110"/>
      <c r="N129" s="150"/>
      <c r="O129" s="131">
        <f t="shared" si="29"/>
        <v>2008</v>
      </c>
      <c r="P129" s="71">
        <f>[1]日D!J94</f>
        <v>1138</v>
      </c>
      <c r="Q129" s="68"/>
      <c r="R129" s="68"/>
      <c r="S129" s="69"/>
      <c r="T129" s="70"/>
      <c r="U129" s="56">
        <f t="shared" si="25"/>
        <v>1138</v>
      </c>
      <c r="V129" s="57">
        <f t="shared" si="30"/>
        <v>2439</v>
      </c>
      <c r="W129" s="130">
        <f t="shared" si="26"/>
        <v>2.6714116697027176E-3</v>
      </c>
      <c r="X129" s="152"/>
    </row>
    <row r="130" spans="2:24" ht="18" hidden="1" customHeight="1">
      <c r="B130" s="150"/>
      <c r="C130" s="131">
        <f t="shared" si="27"/>
        <v>2009</v>
      </c>
      <c r="D130" s="71">
        <f>[1]日D!E432</f>
        <v>0</v>
      </c>
      <c r="E130" s="68"/>
      <c r="F130" s="68"/>
      <c r="G130" s="69"/>
      <c r="H130" s="70"/>
      <c r="I130" s="56">
        <f t="shared" si="23"/>
        <v>0</v>
      </c>
      <c r="J130" s="57">
        <f t="shared" si="28"/>
        <v>0</v>
      </c>
      <c r="K130" s="130">
        <f t="shared" si="24"/>
        <v>0</v>
      </c>
      <c r="L130" s="152"/>
      <c r="M130" s="110"/>
      <c r="N130" s="150"/>
      <c r="O130" s="131">
        <f t="shared" si="29"/>
        <v>2009</v>
      </c>
      <c r="P130" s="71">
        <f>[1]日D!J95</f>
        <v>472</v>
      </c>
      <c r="Q130" s="68"/>
      <c r="R130" s="68"/>
      <c r="S130" s="69"/>
      <c r="T130" s="70"/>
      <c r="U130" s="56">
        <f t="shared" si="25"/>
        <v>472</v>
      </c>
      <c r="V130" s="57">
        <f t="shared" si="30"/>
        <v>2911</v>
      </c>
      <c r="W130" s="130">
        <f t="shared" si="26"/>
        <v>8.8467875102853273E-4</v>
      </c>
      <c r="X130" s="152"/>
    </row>
    <row r="131" spans="2:24" ht="18" hidden="1" customHeight="1">
      <c r="B131" s="150"/>
      <c r="C131" s="131">
        <f t="shared" si="27"/>
        <v>2010</v>
      </c>
      <c r="D131" s="71">
        <f>[1]日D!E433</f>
        <v>7.8612854170651199</v>
      </c>
      <c r="E131" s="68"/>
      <c r="F131" s="68"/>
      <c r="G131" s="69"/>
      <c r="H131" s="70"/>
      <c r="I131" s="56">
        <f t="shared" si="23"/>
        <v>7.8612854170651199</v>
      </c>
      <c r="J131" s="57">
        <f t="shared" si="28"/>
        <v>7.8612854170651199</v>
      </c>
      <c r="K131" s="130">
        <f t="shared" si="24"/>
        <v>1.5573875411592063E-6</v>
      </c>
      <c r="L131" s="152"/>
      <c r="M131" s="110"/>
      <c r="N131" s="150"/>
      <c r="O131" s="131">
        <f t="shared" si="29"/>
        <v>2010</v>
      </c>
      <c r="P131" s="71">
        <f>[1]日D!J96</f>
        <v>510</v>
      </c>
      <c r="Q131" s="68"/>
      <c r="R131" s="68"/>
      <c r="S131" s="69"/>
      <c r="T131" s="70"/>
      <c r="U131" s="56">
        <f t="shared" si="25"/>
        <v>510</v>
      </c>
      <c r="V131" s="57">
        <f t="shared" si="30"/>
        <v>3421</v>
      </c>
      <c r="W131" s="130">
        <f t="shared" si="26"/>
        <v>7.3536409173883329E-4</v>
      </c>
      <c r="X131" s="152"/>
    </row>
    <row r="132" spans="2:24" ht="18" hidden="1" customHeight="1">
      <c r="B132" s="150"/>
      <c r="C132" s="131">
        <f t="shared" si="27"/>
        <v>2011</v>
      </c>
      <c r="D132" s="71">
        <f>[1]日D!E434</f>
        <v>37.858935662309356</v>
      </c>
      <c r="E132" s="68"/>
      <c r="F132" s="68"/>
      <c r="G132" s="69"/>
      <c r="H132" s="70"/>
      <c r="I132" s="56">
        <f t="shared" si="23"/>
        <v>37.858935662309356</v>
      </c>
      <c r="J132" s="57">
        <f t="shared" si="28"/>
        <v>45.720221079374475</v>
      </c>
      <c r="K132" s="130">
        <f t="shared" si="24"/>
        <v>6.3447381859470518E-6</v>
      </c>
      <c r="L132" s="152"/>
      <c r="M132" s="110"/>
      <c r="N132" s="150"/>
      <c r="O132" s="131">
        <f t="shared" si="29"/>
        <v>2011</v>
      </c>
      <c r="P132" s="71">
        <f>[1]日D!J97</f>
        <v>534</v>
      </c>
      <c r="Q132" s="68"/>
      <c r="R132" s="68"/>
      <c r="S132" s="69"/>
      <c r="T132" s="70"/>
      <c r="U132" s="56">
        <f t="shared" si="25"/>
        <v>534</v>
      </c>
      <c r="V132" s="57">
        <f t="shared" si="30"/>
        <v>3955</v>
      </c>
      <c r="W132" s="130">
        <f t="shared" si="26"/>
        <v>8.4899495849622959E-4</v>
      </c>
      <c r="X132" s="152"/>
    </row>
    <row r="133" spans="2:24" ht="18" hidden="1" customHeight="1">
      <c r="B133" s="150"/>
      <c r="C133" s="131">
        <f t="shared" si="27"/>
        <v>2012</v>
      </c>
      <c r="D133" s="71">
        <f>[1]日D!E435</f>
        <v>93.338222137794588</v>
      </c>
      <c r="E133" s="68"/>
      <c r="F133" s="68"/>
      <c r="G133" s="69"/>
      <c r="H133" s="70"/>
      <c r="I133" s="56">
        <f t="shared" si="23"/>
        <v>93.338222137794588</v>
      </c>
      <c r="J133" s="57">
        <f t="shared" si="28"/>
        <v>139.05844321716907</v>
      </c>
      <c r="K133" s="130">
        <f t="shared" si="24"/>
        <v>1.2431447813319287E-5</v>
      </c>
      <c r="L133" s="152"/>
      <c r="M133" s="110"/>
      <c r="N133" s="150"/>
      <c r="O133" s="131">
        <f t="shared" si="29"/>
        <v>2012</v>
      </c>
      <c r="P133" s="71">
        <f>[1]日D!J98</f>
        <v>202</v>
      </c>
      <c r="Q133" s="68"/>
      <c r="R133" s="68"/>
      <c r="S133" s="69"/>
      <c r="T133" s="70"/>
      <c r="U133" s="56">
        <f t="shared" si="25"/>
        <v>202</v>
      </c>
      <c r="V133" s="57">
        <f t="shared" si="30"/>
        <v>4157</v>
      </c>
      <c r="W133" s="130">
        <f t="shared" si="26"/>
        <v>1.6566787527669404E-4</v>
      </c>
      <c r="X133" s="152"/>
    </row>
    <row r="134" spans="2:24" ht="18" hidden="1" customHeight="1">
      <c r="B134" s="150"/>
      <c r="C134" s="131">
        <f t="shared" si="27"/>
        <v>2013</v>
      </c>
      <c r="D134" s="71">
        <f>[1]日D!E436</f>
        <v>163.15805321247132</v>
      </c>
      <c r="E134" s="68"/>
      <c r="F134" s="68"/>
      <c r="G134" s="69"/>
      <c r="H134" s="70"/>
      <c r="I134" s="56">
        <f t="shared" si="23"/>
        <v>163.15805321247132</v>
      </c>
      <c r="J134" s="57">
        <f t="shared" si="28"/>
        <v>302.21649642964042</v>
      </c>
      <c r="K134" s="130">
        <f t="shared" si="24"/>
        <v>1.7925729434093031E-5</v>
      </c>
      <c r="L134" s="152"/>
      <c r="M134" s="110"/>
      <c r="N134" s="150"/>
      <c r="O134" s="131">
        <f t="shared" si="29"/>
        <v>2013</v>
      </c>
      <c r="P134" s="71">
        <f>[1]日D!J99</f>
        <v>228</v>
      </c>
      <c r="Q134" s="68"/>
      <c r="R134" s="68"/>
      <c r="S134" s="69"/>
      <c r="T134" s="70"/>
      <c r="U134" s="56">
        <f t="shared" si="25"/>
        <v>228</v>
      </c>
      <c r="V134" s="57">
        <f t="shared" si="30"/>
        <v>4385</v>
      </c>
      <c r="W134" s="130">
        <f t="shared" si="26"/>
        <v>1.7807978442973464E-4</v>
      </c>
      <c r="X134" s="152"/>
    </row>
    <row r="135" spans="2:24" ht="18" hidden="1" customHeight="1">
      <c r="B135" s="150"/>
      <c r="C135" s="131">
        <f t="shared" si="27"/>
        <v>2014</v>
      </c>
      <c r="D135" s="71">
        <f>[1]日D!E437</f>
        <v>196.78168323441861</v>
      </c>
      <c r="E135" s="68"/>
      <c r="F135" s="68"/>
      <c r="G135" s="69"/>
      <c r="H135" s="70"/>
      <c r="I135" s="56">
        <f t="shared" si="23"/>
        <v>196.78168323441861</v>
      </c>
      <c r="J135" s="57">
        <f t="shared" si="28"/>
        <v>498.99817966405902</v>
      </c>
      <c r="K135" s="130">
        <f t="shared" si="24"/>
        <v>1.8716731769917873E-5</v>
      </c>
      <c r="L135" s="152"/>
      <c r="M135" s="110"/>
      <c r="N135" s="150"/>
      <c r="O135" s="131">
        <f t="shared" si="29"/>
        <v>2014</v>
      </c>
      <c r="P135" s="71">
        <f>[1]日D!J100</f>
        <v>125</v>
      </c>
      <c r="Q135" s="68"/>
      <c r="R135" s="68"/>
      <c r="S135" s="69"/>
      <c r="T135" s="70"/>
      <c r="U135" s="56">
        <f t="shared" si="25"/>
        <v>125</v>
      </c>
      <c r="V135" s="57">
        <f t="shared" si="30"/>
        <v>4510</v>
      </c>
      <c r="W135" s="130">
        <f t="shared" si="26"/>
        <v>9.8638006407524901E-5</v>
      </c>
      <c r="X135" s="152"/>
    </row>
    <row r="136" spans="2:24" ht="18" hidden="1" customHeight="1">
      <c r="B136" s="150"/>
      <c r="C136" s="131">
        <f t="shared" si="27"/>
        <v>2015</v>
      </c>
      <c r="D136" s="71">
        <f>[1]日D!E438</f>
        <v>232.69564211073146</v>
      </c>
      <c r="E136" s="68"/>
      <c r="F136" s="68"/>
      <c r="G136" s="69"/>
      <c r="H136" s="70"/>
      <c r="I136" s="56">
        <f t="shared" si="23"/>
        <v>232.69564211073146</v>
      </c>
      <c r="J136" s="57">
        <f t="shared" si="28"/>
        <v>731.69382177479042</v>
      </c>
      <c r="K136" s="130">
        <f t="shared" si="24"/>
        <v>1.9789401194434668E-5</v>
      </c>
      <c r="L136" s="152"/>
      <c r="M136" s="110"/>
      <c r="N136" s="150"/>
      <c r="O136" s="131">
        <f t="shared" si="29"/>
        <v>2015</v>
      </c>
      <c r="P136" s="71">
        <f>[1]日D!J101</f>
        <v>120</v>
      </c>
      <c r="Q136" s="68"/>
      <c r="R136" s="68"/>
      <c r="S136" s="69"/>
      <c r="T136" s="70"/>
      <c r="U136" s="56">
        <f t="shared" si="25"/>
        <v>120</v>
      </c>
      <c r="V136" s="57">
        <f t="shared" si="30"/>
        <v>4630</v>
      </c>
      <c r="W136" s="130">
        <f t="shared" si="26"/>
        <v>9.9626235572875766E-5</v>
      </c>
      <c r="X136" s="152"/>
    </row>
    <row r="137" spans="2:24" ht="18" hidden="1" customHeight="1">
      <c r="B137" s="150"/>
      <c r="C137" s="131">
        <f t="shared" si="27"/>
        <v>2016</v>
      </c>
      <c r="D137" s="71">
        <f>[1]日D!E439</f>
        <v>320.30247131327053</v>
      </c>
      <c r="E137" s="68"/>
      <c r="F137" s="68"/>
      <c r="G137" s="69"/>
      <c r="H137" s="70"/>
      <c r="I137" s="56">
        <f t="shared" si="23"/>
        <v>320.30247131327053</v>
      </c>
      <c r="J137" s="57">
        <f t="shared" si="28"/>
        <v>1051.9962930880611</v>
      </c>
      <c r="K137" s="130">
        <f t="shared" si="24"/>
        <v>2.456176315588558E-5</v>
      </c>
      <c r="L137" s="152"/>
      <c r="M137" s="110"/>
      <c r="N137" s="150"/>
      <c r="O137" s="131">
        <f t="shared" si="29"/>
        <v>2016</v>
      </c>
      <c r="P137" s="71">
        <f>[1]日D!J102</f>
        <v>279</v>
      </c>
      <c r="Q137" s="68"/>
      <c r="R137" s="68"/>
      <c r="S137" s="69"/>
      <c r="T137" s="70"/>
      <c r="U137" s="56">
        <f t="shared" si="25"/>
        <v>279</v>
      </c>
      <c r="V137" s="57">
        <f t="shared" si="30"/>
        <v>4909</v>
      </c>
      <c r="W137" s="130">
        <f t="shared" si="26"/>
        <v>1.9890310994636744E-4</v>
      </c>
      <c r="X137" s="152"/>
    </row>
    <row r="138" spans="2:24" ht="18" hidden="1" customHeight="1">
      <c r="B138" s="150"/>
      <c r="C138" s="131">
        <f t="shared" si="27"/>
        <v>2017</v>
      </c>
      <c r="D138" s="71">
        <f>[1]日D!E440</f>
        <v>402.48733527494767</v>
      </c>
      <c r="E138" s="68"/>
      <c r="F138" s="68"/>
      <c r="G138" s="69"/>
      <c r="H138" s="70"/>
      <c r="I138" s="56">
        <f t="shared" si="23"/>
        <v>402.48733527494767</v>
      </c>
      <c r="J138" s="57">
        <f t="shared" si="28"/>
        <v>1454.4836283630088</v>
      </c>
      <c r="K138" s="130">
        <f t="shared" si="24"/>
        <v>2.8179463296268478E-5</v>
      </c>
      <c r="L138" s="152"/>
      <c r="M138" s="110"/>
      <c r="N138" s="150"/>
      <c r="O138" s="131">
        <f t="shared" si="29"/>
        <v>2017</v>
      </c>
      <c r="P138" s="71">
        <f>[1]日D!J103</f>
        <v>287</v>
      </c>
      <c r="Q138" s="68"/>
      <c r="R138" s="68"/>
      <c r="S138" s="69"/>
      <c r="T138" s="70"/>
      <c r="U138" s="56">
        <f t="shared" si="25"/>
        <v>287</v>
      </c>
      <c r="V138" s="57">
        <f t="shared" si="30"/>
        <v>5196</v>
      </c>
      <c r="W138" s="130">
        <f t="shared" si="26"/>
        <v>1.8873210168648903E-4</v>
      </c>
      <c r="X138" s="152"/>
    </row>
    <row r="139" spans="2:24" ht="18" hidden="1" customHeight="1">
      <c r="B139" s="150"/>
      <c r="C139" s="131">
        <f t="shared" si="27"/>
        <v>2018</v>
      </c>
      <c r="D139" s="71">
        <f>[1]日D!E441</f>
        <v>422.36831286376412</v>
      </c>
      <c r="E139" s="68"/>
      <c r="F139" s="68"/>
      <c r="G139" s="69"/>
      <c r="H139" s="70"/>
      <c r="I139" s="56">
        <f t="shared" si="23"/>
        <v>422.36831286376412</v>
      </c>
      <c r="J139" s="57">
        <f t="shared" si="28"/>
        <v>1876.8519412267729</v>
      </c>
      <c r="K139" s="130">
        <f t="shared" si="24"/>
        <v>2.7625772239638153E-5</v>
      </c>
      <c r="L139" s="152"/>
      <c r="M139" s="110"/>
      <c r="N139" s="150"/>
      <c r="O139" s="131">
        <f t="shared" si="29"/>
        <v>2018</v>
      </c>
      <c r="P139" s="71">
        <f>[1]日D!J104</f>
        <v>82</v>
      </c>
      <c r="Q139" s="68"/>
      <c r="R139" s="68"/>
      <c r="S139" s="69"/>
      <c r="T139" s="70"/>
      <c r="U139" s="56">
        <f t="shared" si="25"/>
        <v>82</v>
      </c>
      <c r="V139" s="57">
        <f t="shared" si="30"/>
        <v>5278</v>
      </c>
      <c r="W139" s="130">
        <f t="shared" si="26"/>
        <v>5.0208241744111861E-5</v>
      </c>
      <c r="X139" s="152"/>
    </row>
    <row r="140" spans="2:24" ht="18" hidden="1" customHeight="1">
      <c r="B140" s="150"/>
      <c r="C140" s="131">
        <f t="shared" si="27"/>
        <v>2019</v>
      </c>
      <c r="D140" s="71">
        <f>[1]日D!E442</f>
        <v>427.91840025229413</v>
      </c>
      <c r="E140" s="68"/>
      <c r="F140" s="68"/>
      <c r="G140" s="69"/>
      <c r="H140" s="70"/>
      <c r="I140" s="56">
        <f t="shared" si="23"/>
        <v>427.91840025229413</v>
      </c>
      <c r="J140" s="57">
        <f t="shared" si="28"/>
        <v>2304.7703414790672</v>
      </c>
      <c r="K140" s="130">
        <f t="shared" si="24"/>
        <v>2.6180739329074612E-5</v>
      </c>
      <c r="L140" s="152"/>
      <c r="M140" s="110"/>
      <c r="N140" s="150"/>
      <c r="O140" s="131">
        <f t="shared" si="29"/>
        <v>2019</v>
      </c>
      <c r="P140" s="71">
        <f>[1]日D!J105</f>
        <v>47</v>
      </c>
      <c r="Q140" s="68"/>
      <c r="R140" s="68"/>
      <c r="S140" s="69"/>
      <c r="T140" s="70"/>
      <c r="U140" s="56">
        <f t="shared" si="25"/>
        <v>47</v>
      </c>
      <c r="V140" s="57">
        <f t="shared" si="30"/>
        <v>5325</v>
      </c>
      <c r="W140" s="130">
        <f t="shared" si="26"/>
        <v>2.4430712420366273E-5</v>
      </c>
      <c r="X140" s="152"/>
    </row>
    <row r="141" spans="2:24" ht="18" hidden="1" customHeight="1">
      <c r="B141" s="150"/>
      <c r="C141" s="131">
        <v>2020</v>
      </c>
      <c r="D141" s="71">
        <f>[1]日D!E443</f>
        <v>434.87405871459634</v>
      </c>
      <c r="E141" s="68"/>
      <c r="F141" s="68"/>
      <c r="G141" s="69"/>
      <c r="H141" s="70"/>
      <c r="I141" s="56">
        <f t="shared" si="23"/>
        <v>434.87405871459634</v>
      </c>
      <c r="J141" s="57">
        <f t="shared" si="28"/>
        <v>2739.6444001936634</v>
      </c>
      <c r="K141" s="130">
        <f t="shared" si="24"/>
        <v>2.5223882246641884E-5</v>
      </c>
      <c r="L141" s="152"/>
      <c r="M141" s="110"/>
      <c r="N141" s="150"/>
      <c r="O141" s="131">
        <v>2020</v>
      </c>
      <c r="P141" s="71">
        <f>[1]日D!J106</f>
        <v>46</v>
      </c>
      <c r="Q141" s="68"/>
      <c r="R141" s="68"/>
      <c r="S141" s="69"/>
      <c r="T141" s="70"/>
      <c r="U141" s="56">
        <f t="shared" si="25"/>
        <v>46</v>
      </c>
      <c r="V141" s="57">
        <f t="shared" si="30"/>
        <v>5371</v>
      </c>
      <c r="W141" s="130">
        <f t="shared" si="26"/>
        <v>2.3474537781247928E-5</v>
      </c>
      <c r="X141" s="152"/>
    </row>
    <row r="142" spans="2:24" ht="18" hidden="1" customHeight="1">
      <c r="B142" s="150"/>
      <c r="C142" s="131">
        <v>2021</v>
      </c>
      <c r="D142" s="71">
        <f>[1]日D!E444</f>
        <v>431.07878437793983</v>
      </c>
      <c r="E142" s="68"/>
      <c r="F142" s="68"/>
      <c r="G142" s="69"/>
      <c r="H142" s="70"/>
      <c r="I142" s="56">
        <f t="shared" si="23"/>
        <v>431.07878437793983</v>
      </c>
      <c r="J142" s="57">
        <f t="shared" si="28"/>
        <v>3170.7231845716033</v>
      </c>
      <c r="K142" s="130">
        <f t="shared" si="24"/>
        <v>2.3272629866990762E-5</v>
      </c>
      <c r="L142" s="152"/>
      <c r="M142" s="110"/>
      <c r="N142" s="150"/>
      <c r="O142" s="131">
        <v>2021</v>
      </c>
      <c r="P142" s="71">
        <f>[1]日D!J107</f>
        <v>22</v>
      </c>
      <c r="Q142" s="68"/>
      <c r="R142" s="68"/>
      <c r="S142" s="69"/>
      <c r="T142" s="70"/>
      <c r="U142" s="56">
        <f t="shared" si="25"/>
        <v>22</v>
      </c>
      <c r="V142" s="57">
        <f t="shared" si="30"/>
        <v>5393</v>
      </c>
      <c r="W142" s="130">
        <f t="shared" si="26"/>
        <v>8.3907815822344262E-6</v>
      </c>
      <c r="X142" s="152"/>
    </row>
    <row r="143" spans="2:24" ht="18" hidden="1" customHeight="1">
      <c r="B143" s="150"/>
      <c r="C143" s="131">
        <v>2022</v>
      </c>
      <c r="D143" s="132">
        <f>[1]日D!E445*C$5/12</f>
        <v>69.35518714334377</v>
      </c>
      <c r="E143" s="68"/>
      <c r="F143" s="68"/>
      <c r="G143" s="69"/>
      <c r="H143" s="70"/>
      <c r="I143" s="56">
        <f t="shared" si="23"/>
        <v>69.35518714334377</v>
      </c>
      <c r="J143" s="57">
        <f t="shared" si="28"/>
        <v>3240.078371714947</v>
      </c>
      <c r="K143" s="130">
        <f t="shared" si="24"/>
        <v>2.2696663667881956E-5</v>
      </c>
      <c r="L143" s="152"/>
      <c r="M143" s="110"/>
      <c r="N143" s="150"/>
      <c r="O143" s="131">
        <v>2022</v>
      </c>
      <c r="P143" s="71">
        <f>[1]日D!J108</f>
        <v>6</v>
      </c>
      <c r="Q143" s="68"/>
      <c r="R143" s="68"/>
      <c r="S143" s="69"/>
      <c r="T143" s="70"/>
      <c r="U143" s="56">
        <f t="shared" ref="U143" si="31">SUM(P143:T143)</f>
        <v>6</v>
      </c>
      <c r="V143" s="57">
        <f t="shared" si="30"/>
        <v>5399</v>
      </c>
      <c r="W143" s="130">
        <f t="shared" si="26"/>
        <v>1.3234544808860087E-5</v>
      </c>
      <c r="X143" s="152"/>
    </row>
    <row r="144" spans="2:24" ht="18" hidden="1" customHeight="1">
      <c r="B144" s="150"/>
      <c r="C144" s="131">
        <v>2023</v>
      </c>
      <c r="D144" s="56"/>
      <c r="E144" s="68"/>
      <c r="F144" s="68"/>
      <c r="G144" s="69"/>
      <c r="H144" s="70"/>
      <c r="I144" s="56"/>
      <c r="J144" s="57"/>
      <c r="K144" s="56"/>
      <c r="L144" s="152"/>
      <c r="M144" s="110"/>
      <c r="N144" s="150"/>
      <c r="O144" s="131">
        <v>2023</v>
      </c>
      <c r="P144" s="56"/>
      <c r="Q144" s="68"/>
      <c r="R144" s="68"/>
      <c r="S144" s="69"/>
      <c r="T144" s="70"/>
      <c r="U144" s="56"/>
      <c r="V144" s="57"/>
      <c r="W144" s="56"/>
      <c r="X144" s="152"/>
    </row>
    <row r="145" spans="2:24" ht="18" hidden="1" customHeight="1">
      <c r="B145" s="150"/>
      <c r="C145" s="131">
        <v>2024</v>
      </c>
      <c r="D145" s="56"/>
      <c r="E145" s="68"/>
      <c r="F145" s="68"/>
      <c r="G145" s="69"/>
      <c r="H145" s="70"/>
      <c r="I145" s="56"/>
      <c r="J145" s="57"/>
      <c r="K145" s="56"/>
      <c r="L145" s="152"/>
      <c r="M145" s="110"/>
      <c r="N145" s="150"/>
      <c r="O145" s="131">
        <v>2024</v>
      </c>
      <c r="P145" s="56"/>
      <c r="Q145" s="68"/>
      <c r="R145" s="68"/>
      <c r="S145" s="69"/>
      <c r="T145" s="70"/>
      <c r="U145" s="56"/>
      <c r="V145" s="57"/>
      <c r="W145" s="56"/>
      <c r="X145" s="152"/>
    </row>
    <row r="146" spans="2:24" ht="18" hidden="1" customHeight="1">
      <c r="B146" s="150"/>
      <c r="C146" s="131">
        <v>2025</v>
      </c>
      <c r="D146" s="56"/>
      <c r="E146" s="68"/>
      <c r="F146" s="68"/>
      <c r="G146" s="69"/>
      <c r="H146" s="70"/>
      <c r="I146" s="56"/>
      <c r="J146" s="57"/>
      <c r="K146" s="56"/>
      <c r="L146" s="152"/>
      <c r="M146" s="110"/>
      <c r="N146" s="150"/>
      <c r="O146" s="131">
        <v>2025</v>
      </c>
      <c r="P146" s="56"/>
      <c r="Q146" s="68"/>
      <c r="R146" s="68"/>
      <c r="S146" s="69"/>
      <c r="T146" s="70"/>
      <c r="U146" s="56"/>
      <c r="V146" s="57"/>
      <c r="W146" s="56"/>
      <c r="X146" s="152"/>
    </row>
    <row r="147" spans="2:24" ht="18" hidden="1" customHeight="1">
      <c r="B147" s="151"/>
      <c r="C147" s="133"/>
      <c r="D147" s="126"/>
      <c r="E147" s="134"/>
      <c r="F147" s="134"/>
      <c r="G147" s="135"/>
      <c r="H147" s="136"/>
      <c r="I147" s="124"/>
      <c r="J147" s="125"/>
      <c r="K147" s="126"/>
      <c r="L147" s="152"/>
      <c r="M147" s="110"/>
      <c r="N147" s="151"/>
      <c r="O147" s="133"/>
      <c r="P147" s="126"/>
      <c r="Q147" s="134"/>
      <c r="R147" s="134"/>
      <c r="S147" s="135"/>
      <c r="T147" s="136"/>
      <c r="U147" s="124"/>
      <c r="V147" s="125"/>
      <c r="W147" s="126"/>
      <c r="X147" s="152"/>
    </row>
    <row r="148" spans="2:24" ht="18" hidden="1" customHeight="1">
      <c r="B148" s="150" t="s">
        <v>41</v>
      </c>
      <c r="C148" s="42">
        <v>1997</v>
      </c>
      <c r="D148" s="71">
        <f>[1]日LP!E426</f>
        <v>0</v>
      </c>
      <c r="E148" s="44"/>
      <c r="F148" s="44"/>
      <c r="G148" s="108">
        <f>[1]中LP!E456</f>
        <v>0</v>
      </c>
      <c r="H148" s="70"/>
      <c r="I148" s="43">
        <f t="shared" ref="I148:I173" si="32">SUM(D148:H148)</f>
        <v>0</v>
      </c>
      <c r="J148" s="129">
        <f>I148</f>
        <v>0</v>
      </c>
      <c r="K148" s="109">
        <f t="shared" ref="K148:K171" si="33">I148/I50</f>
        <v>0</v>
      </c>
      <c r="L148" s="152">
        <f>SUM(I148:I177)/I80</f>
        <v>5.3532377439964021E-4</v>
      </c>
      <c r="M148" s="110"/>
      <c r="N148" s="150" t="s">
        <v>41</v>
      </c>
      <c r="O148" s="42">
        <v>1997</v>
      </c>
      <c r="P148" s="71">
        <f>[1]日LP!J89</f>
        <v>0</v>
      </c>
      <c r="Q148" s="44"/>
      <c r="R148" s="44"/>
      <c r="S148" s="108">
        <f>[1]中LP!J86</f>
        <v>0</v>
      </c>
      <c r="T148" s="70"/>
      <c r="U148" s="43">
        <f t="shared" ref="U148:U172" si="34">SUM(P148:T148)</f>
        <v>0</v>
      </c>
      <c r="V148" s="129">
        <f>U148</f>
        <v>0</v>
      </c>
      <c r="W148" s="109">
        <f t="shared" ref="W148:W173" si="35">U148/U50</f>
        <v>0</v>
      </c>
      <c r="X148" s="152">
        <f>SUM(U148:U177)/U80</f>
        <v>1.5346425789739646E-3</v>
      </c>
    </row>
    <row r="149" spans="2:24" ht="18" hidden="1" customHeight="1">
      <c r="B149" s="150"/>
      <c r="C149" s="55">
        <f>C148+1</f>
        <v>1998</v>
      </c>
      <c r="D149" s="71">
        <f>[1]日LP!E427</f>
        <v>0</v>
      </c>
      <c r="E149" s="68"/>
      <c r="F149" s="68"/>
      <c r="G149" s="108">
        <f>[1]中LP!E457</f>
        <v>0</v>
      </c>
      <c r="H149" s="70"/>
      <c r="I149" s="56">
        <f t="shared" si="32"/>
        <v>0</v>
      </c>
      <c r="J149" s="57">
        <f>J148+I149</f>
        <v>0</v>
      </c>
      <c r="K149" s="109">
        <f t="shared" si="33"/>
        <v>0</v>
      </c>
      <c r="L149" s="152"/>
      <c r="M149" s="110"/>
      <c r="N149" s="150"/>
      <c r="O149" s="55">
        <f>O148+1</f>
        <v>1998</v>
      </c>
      <c r="P149" s="71">
        <f>[1]日LP!J90</f>
        <v>0</v>
      </c>
      <c r="Q149" s="68"/>
      <c r="R149" s="68"/>
      <c r="S149" s="108">
        <f>[1]中LP!J87</f>
        <v>0</v>
      </c>
      <c r="T149" s="70"/>
      <c r="U149" s="56">
        <f t="shared" si="34"/>
        <v>0</v>
      </c>
      <c r="V149" s="57">
        <f>V148+U149</f>
        <v>0</v>
      </c>
      <c r="W149" s="109">
        <f t="shared" si="35"/>
        <v>0</v>
      </c>
      <c r="X149" s="152"/>
    </row>
    <row r="150" spans="2:24" ht="18" hidden="1" customHeight="1">
      <c r="B150" s="150"/>
      <c r="C150" s="55">
        <f t="shared" ref="C150:C170" si="36">C149+1</f>
        <v>1999</v>
      </c>
      <c r="D150" s="71">
        <f>[1]日LP!E428</f>
        <v>0</v>
      </c>
      <c r="E150" s="68"/>
      <c r="F150" s="68"/>
      <c r="G150" s="108">
        <f>[1]中LP!E458</f>
        <v>0</v>
      </c>
      <c r="H150" s="70"/>
      <c r="I150" s="56">
        <f t="shared" si="32"/>
        <v>0</v>
      </c>
      <c r="J150" s="57">
        <f t="shared" ref="J150:J173" si="37">J149+I150</f>
        <v>0</v>
      </c>
      <c r="K150" s="109">
        <f t="shared" si="33"/>
        <v>0</v>
      </c>
      <c r="L150" s="152"/>
      <c r="M150" s="110"/>
      <c r="N150" s="150"/>
      <c r="O150" s="55">
        <f t="shared" ref="O150:O170" si="38">O149+1</f>
        <v>1999</v>
      </c>
      <c r="P150" s="71">
        <f>[1]日LP!J91</f>
        <v>0</v>
      </c>
      <c r="Q150" s="68"/>
      <c r="R150" s="68"/>
      <c r="S150" s="108">
        <f>[1]中LP!J88</f>
        <v>0</v>
      </c>
      <c r="T150" s="70"/>
      <c r="U150" s="56">
        <f t="shared" si="34"/>
        <v>0</v>
      </c>
      <c r="V150" s="57">
        <f t="shared" ref="V150:V173" si="39">V149+U150</f>
        <v>0</v>
      </c>
      <c r="W150" s="109">
        <f t="shared" si="35"/>
        <v>0</v>
      </c>
      <c r="X150" s="152"/>
    </row>
    <row r="151" spans="2:24" ht="18" hidden="1" customHeight="1">
      <c r="B151" s="150"/>
      <c r="C151" s="55">
        <f t="shared" si="36"/>
        <v>2000</v>
      </c>
      <c r="D151" s="71">
        <f>[1]日LP!E429</f>
        <v>0</v>
      </c>
      <c r="E151" s="68"/>
      <c r="F151" s="68"/>
      <c r="G151" s="108">
        <f>[1]中LP!E459</f>
        <v>0</v>
      </c>
      <c r="H151" s="70"/>
      <c r="I151" s="56">
        <f t="shared" si="32"/>
        <v>0</v>
      </c>
      <c r="J151" s="57">
        <f t="shared" si="37"/>
        <v>0</v>
      </c>
      <c r="K151" s="109">
        <f t="shared" si="33"/>
        <v>0</v>
      </c>
      <c r="L151" s="152"/>
      <c r="M151" s="110"/>
      <c r="N151" s="150"/>
      <c r="O151" s="55">
        <f t="shared" si="38"/>
        <v>2000</v>
      </c>
      <c r="P151" s="71">
        <f>[1]日LP!J92</f>
        <v>0</v>
      </c>
      <c r="Q151" s="68"/>
      <c r="R151" s="68"/>
      <c r="S151" s="108">
        <f>[1]中LP!J89</f>
        <v>0</v>
      </c>
      <c r="T151" s="70"/>
      <c r="U151" s="56">
        <f t="shared" si="34"/>
        <v>0</v>
      </c>
      <c r="V151" s="57">
        <f t="shared" si="39"/>
        <v>0</v>
      </c>
      <c r="W151" s="109">
        <f t="shared" si="35"/>
        <v>0</v>
      </c>
      <c r="X151" s="152"/>
    </row>
    <row r="152" spans="2:24" ht="18" hidden="1" customHeight="1">
      <c r="B152" s="150"/>
      <c r="C152" s="55">
        <f t="shared" si="36"/>
        <v>2001</v>
      </c>
      <c r="D152" s="71">
        <f>[1]日LP!E430</f>
        <v>0</v>
      </c>
      <c r="E152" s="68"/>
      <c r="F152" s="68"/>
      <c r="G152" s="108">
        <f>[1]中LP!E460</f>
        <v>0</v>
      </c>
      <c r="H152" s="70"/>
      <c r="I152" s="56">
        <f t="shared" si="32"/>
        <v>0</v>
      </c>
      <c r="J152" s="57">
        <f t="shared" si="37"/>
        <v>0</v>
      </c>
      <c r="K152" s="109">
        <f t="shared" si="33"/>
        <v>0</v>
      </c>
      <c r="L152" s="152"/>
      <c r="M152" s="110"/>
      <c r="N152" s="150"/>
      <c r="O152" s="55">
        <f t="shared" si="38"/>
        <v>2001</v>
      </c>
      <c r="P152" s="71">
        <f>[1]日LP!J93</f>
        <v>0</v>
      </c>
      <c r="Q152" s="68"/>
      <c r="R152" s="68"/>
      <c r="S152" s="108">
        <f>[1]中LP!J90</f>
        <v>0</v>
      </c>
      <c r="T152" s="70"/>
      <c r="U152" s="56">
        <f t="shared" si="34"/>
        <v>0</v>
      </c>
      <c r="V152" s="57">
        <f t="shared" si="39"/>
        <v>0</v>
      </c>
      <c r="W152" s="109">
        <f t="shared" si="35"/>
        <v>0</v>
      </c>
      <c r="X152" s="152"/>
    </row>
    <row r="153" spans="2:24" ht="18" hidden="1" customHeight="1">
      <c r="B153" s="150"/>
      <c r="C153" s="55">
        <f t="shared" si="36"/>
        <v>2002</v>
      </c>
      <c r="D153" s="71">
        <f>[1]日LP!E431</f>
        <v>0</v>
      </c>
      <c r="E153" s="68"/>
      <c r="F153" s="68"/>
      <c r="G153" s="108">
        <f>[1]中LP!E461</f>
        <v>0</v>
      </c>
      <c r="H153" s="70"/>
      <c r="I153" s="56">
        <f t="shared" si="32"/>
        <v>0</v>
      </c>
      <c r="J153" s="57">
        <f t="shared" si="37"/>
        <v>0</v>
      </c>
      <c r="K153" s="109">
        <f t="shared" si="33"/>
        <v>0</v>
      </c>
      <c r="L153" s="152"/>
      <c r="M153" s="110"/>
      <c r="N153" s="150"/>
      <c r="O153" s="55">
        <f t="shared" si="38"/>
        <v>2002</v>
      </c>
      <c r="P153" s="71">
        <f>[1]日LP!J94</f>
        <v>0</v>
      </c>
      <c r="Q153" s="68"/>
      <c r="R153" s="68"/>
      <c r="S153" s="108">
        <f>[1]中LP!J91</f>
        <v>0</v>
      </c>
      <c r="T153" s="70"/>
      <c r="U153" s="56">
        <f t="shared" si="34"/>
        <v>0</v>
      </c>
      <c r="V153" s="57">
        <f t="shared" si="39"/>
        <v>0</v>
      </c>
      <c r="W153" s="109">
        <f t="shared" si="35"/>
        <v>0</v>
      </c>
      <c r="X153" s="152"/>
    </row>
    <row r="154" spans="2:24" ht="18" hidden="1" customHeight="1">
      <c r="B154" s="150"/>
      <c r="C154" s="55">
        <f t="shared" si="36"/>
        <v>2003</v>
      </c>
      <c r="D154" s="71">
        <f>[1]日LP!E432</f>
        <v>0</v>
      </c>
      <c r="E154" s="68"/>
      <c r="F154" s="68"/>
      <c r="G154" s="108">
        <f>[1]中LP!E462</f>
        <v>0</v>
      </c>
      <c r="H154" s="70"/>
      <c r="I154" s="56">
        <f t="shared" si="32"/>
        <v>0</v>
      </c>
      <c r="J154" s="57">
        <f t="shared" si="37"/>
        <v>0</v>
      </c>
      <c r="K154" s="109">
        <f t="shared" si="33"/>
        <v>0</v>
      </c>
      <c r="L154" s="152"/>
      <c r="M154" s="110"/>
      <c r="N154" s="150"/>
      <c r="O154" s="55">
        <f t="shared" si="38"/>
        <v>2003</v>
      </c>
      <c r="P154" s="71">
        <f>[1]日LP!J95</f>
        <v>0</v>
      </c>
      <c r="Q154" s="68"/>
      <c r="R154" s="68"/>
      <c r="S154" s="108">
        <f>[1]中LP!J92</f>
        <v>0</v>
      </c>
      <c r="T154" s="70"/>
      <c r="U154" s="56">
        <f t="shared" si="34"/>
        <v>0</v>
      </c>
      <c r="V154" s="57">
        <f t="shared" si="39"/>
        <v>0</v>
      </c>
      <c r="W154" s="109">
        <f t="shared" si="35"/>
        <v>0</v>
      </c>
      <c r="X154" s="152"/>
    </row>
    <row r="155" spans="2:24" ht="18" hidden="1" customHeight="1">
      <c r="B155" s="150"/>
      <c r="C155" s="55">
        <f t="shared" si="36"/>
        <v>2004</v>
      </c>
      <c r="D155" s="71">
        <f>[1]日LP!E433</f>
        <v>0</v>
      </c>
      <c r="E155" s="68"/>
      <c r="F155" s="68"/>
      <c r="G155" s="108">
        <f>[1]中LP!E463</f>
        <v>0</v>
      </c>
      <c r="H155" s="70"/>
      <c r="I155" s="56">
        <f t="shared" si="32"/>
        <v>0</v>
      </c>
      <c r="J155" s="57">
        <f t="shared" si="37"/>
        <v>0</v>
      </c>
      <c r="K155" s="109">
        <f t="shared" si="33"/>
        <v>0</v>
      </c>
      <c r="L155" s="152"/>
      <c r="M155" s="110"/>
      <c r="N155" s="150"/>
      <c r="O155" s="55">
        <f t="shared" si="38"/>
        <v>2004</v>
      </c>
      <c r="P155" s="71">
        <f>[1]日LP!J96</f>
        <v>0</v>
      </c>
      <c r="Q155" s="68"/>
      <c r="R155" s="68"/>
      <c r="S155" s="108">
        <f>[1]中LP!J93</f>
        <v>0</v>
      </c>
      <c r="T155" s="70"/>
      <c r="U155" s="56">
        <f t="shared" si="34"/>
        <v>0</v>
      </c>
      <c r="V155" s="57">
        <f t="shared" si="39"/>
        <v>0</v>
      </c>
      <c r="W155" s="109">
        <f t="shared" si="35"/>
        <v>0</v>
      </c>
      <c r="X155" s="152"/>
    </row>
    <row r="156" spans="2:24" ht="18" hidden="1" customHeight="1">
      <c r="B156" s="150"/>
      <c r="C156" s="55">
        <f t="shared" si="36"/>
        <v>2005</v>
      </c>
      <c r="D156" s="71">
        <f>[1]日LP!E434</f>
        <v>0</v>
      </c>
      <c r="E156" s="68"/>
      <c r="F156" s="68"/>
      <c r="G156" s="108">
        <f>[1]中LP!E464</f>
        <v>0</v>
      </c>
      <c r="H156" s="70"/>
      <c r="I156" s="56">
        <f t="shared" si="32"/>
        <v>0</v>
      </c>
      <c r="J156" s="57">
        <f t="shared" si="37"/>
        <v>0</v>
      </c>
      <c r="K156" s="109">
        <f t="shared" si="33"/>
        <v>0</v>
      </c>
      <c r="L156" s="152"/>
      <c r="M156" s="110"/>
      <c r="N156" s="150"/>
      <c r="O156" s="55">
        <f t="shared" si="38"/>
        <v>2005</v>
      </c>
      <c r="P156" s="71">
        <f>[1]日LP!J97</f>
        <v>0</v>
      </c>
      <c r="Q156" s="68"/>
      <c r="R156" s="68"/>
      <c r="S156" s="108">
        <f>[1]中LP!J94</f>
        <v>0</v>
      </c>
      <c r="T156" s="70"/>
      <c r="U156" s="56">
        <f t="shared" si="34"/>
        <v>0</v>
      </c>
      <c r="V156" s="57">
        <f t="shared" si="39"/>
        <v>0</v>
      </c>
      <c r="W156" s="109">
        <f t="shared" si="35"/>
        <v>0</v>
      </c>
      <c r="X156" s="152"/>
    </row>
    <row r="157" spans="2:24" ht="18" hidden="1" customHeight="1">
      <c r="B157" s="150"/>
      <c r="C157" s="55">
        <f t="shared" si="36"/>
        <v>2006</v>
      </c>
      <c r="D157" s="71">
        <f>[1]日LP!E435</f>
        <v>0</v>
      </c>
      <c r="E157" s="68"/>
      <c r="F157" s="68"/>
      <c r="G157" s="108">
        <f>[1]中LP!E465</f>
        <v>0</v>
      </c>
      <c r="H157" s="70"/>
      <c r="I157" s="56">
        <f t="shared" si="32"/>
        <v>0</v>
      </c>
      <c r="J157" s="57">
        <f t="shared" si="37"/>
        <v>0</v>
      </c>
      <c r="K157" s="109">
        <f t="shared" si="33"/>
        <v>0</v>
      </c>
      <c r="L157" s="152"/>
      <c r="M157" s="110"/>
      <c r="N157" s="150"/>
      <c r="O157" s="55">
        <f t="shared" si="38"/>
        <v>2006</v>
      </c>
      <c r="P157" s="71">
        <f>[1]日LP!J98</f>
        <v>0</v>
      </c>
      <c r="Q157" s="68"/>
      <c r="R157" s="68"/>
      <c r="S157" s="108">
        <f>[1]中LP!J95</f>
        <v>0</v>
      </c>
      <c r="T157" s="70"/>
      <c r="U157" s="56">
        <f t="shared" si="34"/>
        <v>0</v>
      </c>
      <c r="V157" s="57">
        <f t="shared" si="39"/>
        <v>0</v>
      </c>
      <c r="W157" s="109">
        <f t="shared" si="35"/>
        <v>0</v>
      </c>
      <c r="X157" s="152"/>
    </row>
    <row r="158" spans="2:24" ht="18" hidden="1" customHeight="1">
      <c r="B158" s="150"/>
      <c r="C158" s="55">
        <f t="shared" si="36"/>
        <v>2007</v>
      </c>
      <c r="D158" s="71">
        <f>[1]日LP!E436</f>
        <v>0</v>
      </c>
      <c r="E158" s="68"/>
      <c r="F158" s="68"/>
      <c r="G158" s="108">
        <f>[1]中LP!E466</f>
        <v>0</v>
      </c>
      <c r="H158" s="70"/>
      <c r="I158" s="56">
        <f t="shared" si="32"/>
        <v>0</v>
      </c>
      <c r="J158" s="57">
        <f t="shared" si="37"/>
        <v>0</v>
      </c>
      <c r="K158" s="109">
        <f t="shared" si="33"/>
        <v>0</v>
      </c>
      <c r="L158" s="152"/>
      <c r="M158" s="110"/>
      <c r="N158" s="150"/>
      <c r="O158" s="55">
        <f t="shared" si="38"/>
        <v>2007</v>
      </c>
      <c r="P158" s="71">
        <f>[1]日LP!J99</f>
        <v>0</v>
      </c>
      <c r="Q158" s="68"/>
      <c r="R158" s="68"/>
      <c r="S158" s="108">
        <f>[1]中LP!J96</f>
        <v>0</v>
      </c>
      <c r="T158" s="70"/>
      <c r="U158" s="56">
        <f t="shared" si="34"/>
        <v>0</v>
      </c>
      <c r="V158" s="57">
        <f t="shared" si="39"/>
        <v>0</v>
      </c>
      <c r="W158" s="109">
        <f t="shared" si="35"/>
        <v>0</v>
      </c>
      <c r="X158" s="152"/>
    </row>
    <row r="159" spans="2:24" ht="18" hidden="1" customHeight="1">
      <c r="B159" s="150"/>
      <c r="C159" s="55">
        <f t="shared" si="36"/>
        <v>2008</v>
      </c>
      <c r="D159" s="71">
        <f>[1]日LP!E437</f>
        <v>0</v>
      </c>
      <c r="E159" s="68"/>
      <c r="F159" s="68"/>
      <c r="G159" s="108">
        <f>[1]中LP!E467</f>
        <v>0</v>
      </c>
      <c r="H159" s="70"/>
      <c r="I159" s="56">
        <f t="shared" si="32"/>
        <v>0</v>
      </c>
      <c r="J159" s="57">
        <f t="shared" si="37"/>
        <v>0</v>
      </c>
      <c r="K159" s="109">
        <f t="shared" si="33"/>
        <v>0</v>
      </c>
      <c r="L159" s="152"/>
      <c r="M159" s="110"/>
      <c r="N159" s="150"/>
      <c r="O159" s="55">
        <f t="shared" si="38"/>
        <v>2008</v>
      </c>
      <c r="P159" s="71">
        <f>[1]日LP!J100</f>
        <v>0</v>
      </c>
      <c r="Q159" s="68"/>
      <c r="R159" s="68"/>
      <c r="S159" s="108">
        <f>[1]中LP!J97</f>
        <v>0</v>
      </c>
      <c r="T159" s="70"/>
      <c r="U159" s="56">
        <f t="shared" si="34"/>
        <v>0</v>
      </c>
      <c r="V159" s="57">
        <f t="shared" si="39"/>
        <v>0</v>
      </c>
      <c r="W159" s="109">
        <f t="shared" si="35"/>
        <v>0</v>
      </c>
      <c r="X159" s="152"/>
    </row>
    <row r="160" spans="2:24" ht="18" hidden="1" customHeight="1">
      <c r="B160" s="150"/>
      <c r="C160" s="55">
        <f t="shared" si="36"/>
        <v>2009</v>
      </c>
      <c r="D160" s="71">
        <f>[1]日LP!E438</f>
        <v>0</v>
      </c>
      <c r="E160" s="68"/>
      <c r="F160" s="68"/>
      <c r="G160" s="108">
        <f>[1]中LP!E468</f>
        <v>0</v>
      </c>
      <c r="H160" s="70"/>
      <c r="I160" s="56">
        <f t="shared" si="32"/>
        <v>0</v>
      </c>
      <c r="J160" s="57">
        <f t="shared" si="37"/>
        <v>0</v>
      </c>
      <c r="K160" s="109">
        <f t="shared" si="33"/>
        <v>0</v>
      </c>
      <c r="L160" s="152"/>
      <c r="M160" s="110"/>
      <c r="N160" s="150"/>
      <c r="O160" s="55">
        <f t="shared" si="38"/>
        <v>2009</v>
      </c>
      <c r="P160" s="71">
        <f>[1]日LP!J101</f>
        <v>0</v>
      </c>
      <c r="Q160" s="68"/>
      <c r="R160" s="68"/>
      <c r="S160" s="108">
        <f>[1]中LP!J98</f>
        <v>0</v>
      </c>
      <c r="T160" s="70"/>
      <c r="U160" s="56">
        <f t="shared" si="34"/>
        <v>0</v>
      </c>
      <c r="V160" s="57">
        <f t="shared" si="39"/>
        <v>0</v>
      </c>
      <c r="W160" s="109">
        <f t="shared" si="35"/>
        <v>0</v>
      </c>
      <c r="X160" s="152"/>
    </row>
    <row r="161" spans="2:24" ht="18" hidden="1" customHeight="1">
      <c r="B161" s="150"/>
      <c r="C161" s="55">
        <f t="shared" si="36"/>
        <v>2010</v>
      </c>
      <c r="D161" s="71">
        <f>[1]日LP!E439</f>
        <v>0</v>
      </c>
      <c r="E161" s="68"/>
      <c r="F161" s="68"/>
      <c r="G161" s="108">
        <f>[1]中LP!E469</f>
        <v>0</v>
      </c>
      <c r="H161" s="70"/>
      <c r="I161" s="56">
        <f t="shared" si="32"/>
        <v>0</v>
      </c>
      <c r="J161" s="57">
        <f t="shared" si="37"/>
        <v>0</v>
      </c>
      <c r="K161" s="109">
        <f t="shared" si="33"/>
        <v>0</v>
      </c>
      <c r="L161" s="152"/>
      <c r="M161" s="110"/>
      <c r="N161" s="150"/>
      <c r="O161" s="55">
        <f t="shared" si="38"/>
        <v>2010</v>
      </c>
      <c r="P161" s="71">
        <f>[1]日LP!J102</f>
        <v>0</v>
      </c>
      <c r="Q161" s="68"/>
      <c r="R161" s="68"/>
      <c r="S161" s="108">
        <f>[1]中LP!J99</f>
        <v>0</v>
      </c>
      <c r="T161" s="70"/>
      <c r="U161" s="56">
        <f t="shared" si="34"/>
        <v>0</v>
      </c>
      <c r="V161" s="57">
        <f t="shared" si="39"/>
        <v>0</v>
      </c>
      <c r="W161" s="109">
        <f t="shared" si="35"/>
        <v>0</v>
      </c>
      <c r="X161" s="152"/>
    </row>
    <row r="162" spans="2:24" ht="18" hidden="1" customHeight="1">
      <c r="B162" s="150"/>
      <c r="C162" s="55">
        <f t="shared" si="36"/>
        <v>2011</v>
      </c>
      <c r="D162" s="71">
        <f>[1]日LP!E440</f>
        <v>0</v>
      </c>
      <c r="E162" s="68"/>
      <c r="F162" s="68"/>
      <c r="G162" s="108">
        <f>[1]中LP!E470</f>
        <v>0</v>
      </c>
      <c r="H162" s="70"/>
      <c r="I162" s="56">
        <f t="shared" si="32"/>
        <v>0</v>
      </c>
      <c r="J162" s="57">
        <f t="shared" si="37"/>
        <v>0</v>
      </c>
      <c r="K162" s="109">
        <f t="shared" si="33"/>
        <v>0</v>
      </c>
      <c r="L162" s="152"/>
      <c r="M162" s="110"/>
      <c r="N162" s="150"/>
      <c r="O162" s="55">
        <f t="shared" si="38"/>
        <v>2011</v>
      </c>
      <c r="P162" s="71">
        <f>[1]日LP!J103</f>
        <v>0</v>
      </c>
      <c r="Q162" s="68"/>
      <c r="R162" s="68"/>
      <c r="S162" s="108">
        <f>[1]中LP!J100</f>
        <v>0</v>
      </c>
      <c r="T162" s="70"/>
      <c r="U162" s="56">
        <f t="shared" si="34"/>
        <v>0</v>
      </c>
      <c r="V162" s="57">
        <f t="shared" si="39"/>
        <v>0</v>
      </c>
      <c r="W162" s="109">
        <f t="shared" si="35"/>
        <v>0</v>
      </c>
      <c r="X162" s="152"/>
    </row>
    <row r="163" spans="2:24" ht="18" hidden="1" customHeight="1">
      <c r="B163" s="150"/>
      <c r="C163" s="55">
        <f t="shared" si="36"/>
        <v>2012</v>
      </c>
      <c r="D163" s="71">
        <f>[1]日LP!E441</f>
        <v>0</v>
      </c>
      <c r="E163" s="68"/>
      <c r="F163" s="68"/>
      <c r="G163" s="108">
        <f>[1]中LP!E471</f>
        <v>0</v>
      </c>
      <c r="H163" s="70"/>
      <c r="I163" s="56">
        <f t="shared" si="32"/>
        <v>0</v>
      </c>
      <c r="J163" s="57">
        <f t="shared" si="37"/>
        <v>0</v>
      </c>
      <c r="K163" s="109">
        <f t="shared" si="33"/>
        <v>0</v>
      </c>
      <c r="L163" s="152"/>
      <c r="M163" s="110"/>
      <c r="N163" s="150"/>
      <c r="O163" s="55">
        <f t="shared" si="38"/>
        <v>2012</v>
      </c>
      <c r="P163" s="71">
        <f>[1]日LP!J104</f>
        <v>0</v>
      </c>
      <c r="Q163" s="68"/>
      <c r="R163" s="68"/>
      <c r="S163" s="108">
        <f>[1]中LP!J101</f>
        <v>0</v>
      </c>
      <c r="T163" s="70"/>
      <c r="U163" s="56">
        <f t="shared" si="34"/>
        <v>0</v>
      </c>
      <c r="V163" s="57">
        <f t="shared" si="39"/>
        <v>0</v>
      </c>
      <c r="W163" s="109">
        <f t="shared" si="35"/>
        <v>0</v>
      </c>
      <c r="X163" s="152"/>
    </row>
    <row r="164" spans="2:24" ht="18" hidden="1" customHeight="1">
      <c r="B164" s="150"/>
      <c r="C164" s="55">
        <f t="shared" si="36"/>
        <v>2013</v>
      </c>
      <c r="D164" s="71">
        <f>[1]日LP!E442</f>
        <v>0</v>
      </c>
      <c r="E164" s="68"/>
      <c r="F164" s="68"/>
      <c r="G164" s="108">
        <f>[1]中LP!E472</f>
        <v>0</v>
      </c>
      <c r="H164" s="70"/>
      <c r="I164" s="56">
        <f t="shared" si="32"/>
        <v>0</v>
      </c>
      <c r="J164" s="57">
        <f t="shared" si="37"/>
        <v>0</v>
      </c>
      <c r="K164" s="109">
        <f t="shared" si="33"/>
        <v>0</v>
      </c>
      <c r="L164" s="152"/>
      <c r="M164" s="110"/>
      <c r="N164" s="150"/>
      <c r="O164" s="55">
        <f t="shared" si="38"/>
        <v>2013</v>
      </c>
      <c r="P164" s="71">
        <f>[1]日LP!J105</f>
        <v>0</v>
      </c>
      <c r="Q164" s="68"/>
      <c r="R164" s="68"/>
      <c r="S164" s="108">
        <f>[1]中LP!J102</f>
        <v>0</v>
      </c>
      <c r="T164" s="70"/>
      <c r="U164" s="56">
        <f t="shared" si="34"/>
        <v>0</v>
      </c>
      <c r="V164" s="57">
        <f t="shared" si="39"/>
        <v>0</v>
      </c>
      <c r="W164" s="109">
        <f t="shared" si="35"/>
        <v>0</v>
      </c>
      <c r="X164" s="152"/>
    </row>
    <row r="165" spans="2:24" ht="18" hidden="1" customHeight="1">
      <c r="B165" s="150"/>
      <c r="C165" s="55">
        <f t="shared" si="36"/>
        <v>2014</v>
      </c>
      <c r="D165" s="71">
        <f>[1]日LP!E443</f>
        <v>0</v>
      </c>
      <c r="E165" s="68"/>
      <c r="F165" s="68"/>
      <c r="G165" s="108">
        <f>[1]中LP!E473</f>
        <v>0</v>
      </c>
      <c r="H165" s="70"/>
      <c r="I165" s="56">
        <f t="shared" si="32"/>
        <v>0</v>
      </c>
      <c r="J165" s="57">
        <f t="shared" si="37"/>
        <v>0</v>
      </c>
      <c r="K165" s="109">
        <f t="shared" si="33"/>
        <v>0</v>
      </c>
      <c r="L165" s="152"/>
      <c r="M165" s="110"/>
      <c r="N165" s="150"/>
      <c r="O165" s="55">
        <f t="shared" si="38"/>
        <v>2014</v>
      </c>
      <c r="P165" s="71">
        <f>[1]日LP!J106</f>
        <v>0</v>
      </c>
      <c r="Q165" s="68"/>
      <c r="R165" s="68"/>
      <c r="S165" s="108">
        <f>[1]中LP!J103</f>
        <v>0</v>
      </c>
      <c r="T165" s="70"/>
      <c r="U165" s="56">
        <f t="shared" si="34"/>
        <v>0</v>
      </c>
      <c r="V165" s="57">
        <f t="shared" si="39"/>
        <v>0</v>
      </c>
      <c r="W165" s="109">
        <f t="shared" si="35"/>
        <v>0</v>
      </c>
      <c r="X165" s="152"/>
    </row>
    <row r="166" spans="2:24" ht="18" hidden="1" customHeight="1">
      <c r="B166" s="150"/>
      <c r="C166" s="55">
        <f t="shared" si="36"/>
        <v>2015</v>
      </c>
      <c r="D166" s="71">
        <f>[1]日LP!E444</f>
        <v>0</v>
      </c>
      <c r="E166" s="68"/>
      <c r="F166" s="68"/>
      <c r="G166" s="108">
        <f>[1]中LP!E474</f>
        <v>0</v>
      </c>
      <c r="H166" s="70"/>
      <c r="I166" s="56">
        <f t="shared" si="32"/>
        <v>0</v>
      </c>
      <c r="J166" s="57">
        <f t="shared" si="37"/>
        <v>0</v>
      </c>
      <c r="K166" s="109">
        <f t="shared" si="33"/>
        <v>0</v>
      </c>
      <c r="L166" s="152"/>
      <c r="M166" s="110"/>
      <c r="N166" s="150"/>
      <c r="O166" s="55">
        <f t="shared" si="38"/>
        <v>2015</v>
      </c>
      <c r="P166" s="71">
        <f>[1]日LP!J107</f>
        <v>0</v>
      </c>
      <c r="Q166" s="68"/>
      <c r="R166" s="68"/>
      <c r="S166" s="108">
        <f>[1]中LP!J104</f>
        <v>0</v>
      </c>
      <c r="T166" s="70"/>
      <c r="U166" s="56">
        <f t="shared" si="34"/>
        <v>0</v>
      </c>
      <c r="V166" s="57">
        <f t="shared" si="39"/>
        <v>0</v>
      </c>
      <c r="W166" s="109">
        <f t="shared" si="35"/>
        <v>0</v>
      </c>
      <c r="X166" s="152"/>
    </row>
    <row r="167" spans="2:24" ht="18" hidden="1" customHeight="1">
      <c r="B167" s="150"/>
      <c r="C167" s="55">
        <f t="shared" si="36"/>
        <v>2016</v>
      </c>
      <c r="D167" s="71">
        <f>[1]日LP!E445</f>
        <v>0</v>
      </c>
      <c r="E167" s="68"/>
      <c r="F167" s="68"/>
      <c r="G167" s="108">
        <f>[1]中LP!E475</f>
        <v>0</v>
      </c>
      <c r="H167" s="70"/>
      <c r="I167" s="56">
        <f t="shared" si="32"/>
        <v>0</v>
      </c>
      <c r="J167" s="57">
        <f t="shared" si="37"/>
        <v>0</v>
      </c>
      <c r="K167" s="109">
        <f t="shared" si="33"/>
        <v>0</v>
      </c>
      <c r="L167" s="152"/>
      <c r="M167" s="110"/>
      <c r="N167" s="150"/>
      <c r="O167" s="55">
        <f t="shared" si="38"/>
        <v>2016</v>
      </c>
      <c r="P167" s="71">
        <f>[1]日LP!J108</f>
        <v>0</v>
      </c>
      <c r="Q167" s="68"/>
      <c r="R167" s="68"/>
      <c r="S167" s="108">
        <f>[1]中LP!J105</f>
        <v>0</v>
      </c>
      <c r="T167" s="70"/>
      <c r="U167" s="56">
        <f t="shared" si="34"/>
        <v>0</v>
      </c>
      <c r="V167" s="57">
        <f t="shared" si="39"/>
        <v>0</v>
      </c>
      <c r="W167" s="109">
        <f t="shared" si="35"/>
        <v>0</v>
      </c>
      <c r="X167" s="152"/>
    </row>
    <row r="168" spans="2:24" ht="18" hidden="1" customHeight="1">
      <c r="B168" s="150"/>
      <c r="C168" s="55">
        <f t="shared" si="36"/>
        <v>2017</v>
      </c>
      <c r="D168" s="71">
        <f>[1]日LP!E446</f>
        <v>1518.9275627439952</v>
      </c>
      <c r="E168" s="68"/>
      <c r="F168" s="68"/>
      <c r="G168" s="108">
        <f>[1]中LP!E476</f>
        <v>0</v>
      </c>
      <c r="H168" s="70"/>
      <c r="I168" s="56">
        <f t="shared" si="32"/>
        <v>1518.9275627439952</v>
      </c>
      <c r="J168" s="57">
        <f t="shared" si="37"/>
        <v>1518.9275627439952</v>
      </c>
      <c r="K168" s="109">
        <f t="shared" si="33"/>
        <v>1.0634511884652371E-4</v>
      </c>
      <c r="L168" s="152"/>
      <c r="M168" s="110"/>
      <c r="N168" s="150"/>
      <c r="O168" s="55">
        <f t="shared" si="38"/>
        <v>2017</v>
      </c>
      <c r="P168" s="71">
        <f>[1]日LP!J109</f>
        <v>1476</v>
      </c>
      <c r="Q168" s="68"/>
      <c r="R168" s="68"/>
      <c r="S168" s="108">
        <f>[1]中LP!J106</f>
        <v>0</v>
      </c>
      <c r="T168" s="70"/>
      <c r="U168" s="56">
        <f t="shared" si="34"/>
        <v>1476</v>
      </c>
      <c r="V168" s="57">
        <f t="shared" si="39"/>
        <v>1476</v>
      </c>
      <c r="W168" s="109">
        <f t="shared" si="35"/>
        <v>9.7062223724480071E-4</v>
      </c>
      <c r="X168" s="152"/>
    </row>
    <row r="169" spans="2:24" ht="18" hidden="1" customHeight="1">
      <c r="B169" s="150"/>
      <c r="C169" s="55">
        <f t="shared" si="36"/>
        <v>2018</v>
      </c>
      <c r="D169" s="71">
        <f>[1]日LP!E447</f>
        <v>9206.8891115293663</v>
      </c>
      <c r="E169" s="68"/>
      <c r="F169" s="68"/>
      <c r="G169" s="108">
        <f>[1]中LP!E477</f>
        <v>15.878645329852084</v>
      </c>
      <c r="H169" s="70"/>
      <c r="I169" s="56">
        <f t="shared" si="32"/>
        <v>9222.7677568592189</v>
      </c>
      <c r="J169" s="57">
        <f t="shared" si="37"/>
        <v>10741.695319603214</v>
      </c>
      <c r="K169" s="109">
        <f t="shared" si="33"/>
        <v>6.032319984957136E-4</v>
      </c>
      <c r="L169" s="152"/>
      <c r="M169" s="110"/>
      <c r="N169" s="150"/>
      <c r="O169" s="55">
        <f t="shared" si="38"/>
        <v>2018</v>
      </c>
      <c r="P169" s="71">
        <f>[1]日LP!J110</f>
        <v>7989</v>
      </c>
      <c r="Q169" s="68"/>
      <c r="R169" s="68"/>
      <c r="S169" s="108">
        <f>[1]中LP!J107</f>
        <v>11</v>
      </c>
      <c r="T169" s="70"/>
      <c r="U169" s="56">
        <f t="shared" si="34"/>
        <v>8000</v>
      </c>
      <c r="V169" s="57">
        <f t="shared" si="39"/>
        <v>9476</v>
      </c>
      <c r="W169" s="109">
        <f t="shared" si="35"/>
        <v>4.8983650482060347E-3</v>
      </c>
      <c r="X169" s="152"/>
    </row>
    <row r="170" spans="2:24" ht="18" hidden="1" customHeight="1">
      <c r="B170" s="150"/>
      <c r="C170" s="55">
        <f t="shared" si="36"/>
        <v>2019</v>
      </c>
      <c r="D170" s="71">
        <f>[1]日LP!E448</f>
        <v>17292.945159422768</v>
      </c>
      <c r="E170" s="68"/>
      <c r="F170" s="68"/>
      <c r="G170" s="108">
        <f>[1]中LP!E478</f>
        <v>1134.1289166368447</v>
      </c>
      <c r="H170" s="70"/>
      <c r="I170" s="56">
        <f t="shared" si="32"/>
        <v>18427.074076059613</v>
      </c>
      <c r="J170" s="57">
        <f t="shared" si="37"/>
        <v>29168.769395662828</v>
      </c>
      <c r="K170" s="109">
        <f t="shared" si="33"/>
        <v>1.1273981738070368E-3</v>
      </c>
      <c r="L170" s="152"/>
      <c r="M170" s="110"/>
      <c r="N170" s="150"/>
      <c r="O170" s="55">
        <f t="shared" si="38"/>
        <v>2019</v>
      </c>
      <c r="P170" s="71">
        <f>[1]日LP!J111</f>
        <v>8788</v>
      </c>
      <c r="Q170" s="68"/>
      <c r="R170" s="68"/>
      <c r="S170" s="108">
        <f>[1]中LP!J108</f>
        <v>810</v>
      </c>
      <c r="T170" s="70"/>
      <c r="U170" s="56">
        <f t="shared" si="34"/>
        <v>9598</v>
      </c>
      <c r="V170" s="57">
        <f t="shared" si="39"/>
        <v>19074</v>
      </c>
      <c r="W170" s="109">
        <f t="shared" si="35"/>
        <v>4.9890633576739471E-3</v>
      </c>
      <c r="X170" s="152"/>
    </row>
    <row r="171" spans="2:24" ht="18" hidden="1" customHeight="1">
      <c r="B171" s="150"/>
      <c r="C171" s="55">
        <v>2020</v>
      </c>
      <c r="D171" s="71">
        <f>[1]日LP!E449</f>
        <v>21818.34350501583</v>
      </c>
      <c r="E171" s="68"/>
      <c r="F171" s="68"/>
      <c r="G171" s="108">
        <f>[1]中LP!E479</f>
        <v>2101.9838593481345</v>
      </c>
      <c r="H171" s="70"/>
      <c r="I171" s="56">
        <f t="shared" si="32"/>
        <v>23920.327364363962</v>
      </c>
      <c r="J171" s="57">
        <f t="shared" si="37"/>
        <v>53089.09676002679</v>
      </c>
      <c r="K171" s="109">
        <f t="shared" si="33"/>
        <v>1.3874442695507479E-3</v>
      </c>
      <c r="L171" s="152"/>
      <c r="M171" s="110"/>
      <c r="N171" s="150"/>
      <c r="O171" s="55">
        <v>2020</v>
      </c>
      <c r="P171" s="71">
        <f>[1]日LP!J112</f>
        <v>5076</v>
      </c>
      <c r="Q171" s="68"/>
      <c r="R171" s="68"/>
      <c r="S171" s="108">
        <f>[1]中LP!J109</f>
        <v>722</v>
      </c>
      <c r="T171" s="70"/>
      <c r="U171" s="56">
        <f t="shared" si="34"/>
        <v>5798</v>
      </c>
      <c r="V171" s="57">
        <f t="shared" si="39"/>
        <v>24872</v>
      </c>
      <c r="W171" s="109">
        <f t="shared" si="35"/>
        <v>2.9588123925146843E-3</v>
      </c>
      <c r="X171" s="152"/>
    </row>
    <row r="172" spans="2:24" ht="18" hidden="1" customHeight="1">
      <c r="B172" s="150"/>
      <c r="C172" s="55">
        <v>2021</v>
      </c>
      <c r="D172" s="71">
        <f>[1]日LP!E450</f>
        <v>25446.045437088414</v>
      </c>
      <c r="E172" s="68"/>
      <c r="F172" s="68"/>
      <c r="G172" s="108">
        <f>[1]中LP!E480</f>
        <v>3573.6788202792095</v>
      </c>
      <c r="H172" s="70"/>
      <c r="I172" s="56">
        <f t="shared" si="32"/>
        <v>29019.724257367623</v>
      </c>
      <c r="J172" s="57">
        <f t="shared" si="37"/>
        <v>82108.82101739441</v>
      </c>
      <c r="K172" s="109">
        <f>I172/I74</f>
        <v>1.5666864757875368E-3</v>
      </c>
      <c r="L172" s="152"/>
      <c r="M172" s="110"/>
      <c r="N172" s="150"/>
      <c r="O172" s="55">
        <v>2021</v>
      </c>
      <c r="P172" s="71">
        <f>[1]日LP!J113</f>
        <v>4081</v>
      </c>
      <c r="Q172" s="68"/>
      <c r="R172" s="68"/>
      <c r="S172" s="108">
        <f>[1]中LP!J110</f>
        <v>1093</v>
      </c>
      <c r="T172" s="70"/>
      <c r="U172" s="56">
        <f t="shared" si="34"/>
        <v>5174</v>
      </c>
      <c r="V172" s="57">
        <f t="shared" si="39"/>
        <v>30046</v>
      </c>
      <c r="W172" s="109">
        <f t="shared" si="35"/>
        <v>1.9733592684764057E-3</v>
      </c>
      <c r="X172" s="152"/>
    </row>
    <row r="173" spans="2:24" ht="18" hidden="1" customHeight="1">
      <c r="B173" s="150"/>
      <c r="C173" s="55">
        <v>2022</v>
      </c>
      <c r="D173" s="132">
        <f>[1]日LP!E451*C$5/12</f>
        <v>3314.4724048860776</v>
      </c>
      <c r="E173" s="68"/>
      <c r="F173" s="68"/>
      <c r="G173" s="117">
        <f>[1]中LP!E481*C$5/12</f>
        <v>618.89402731587472</v>
      </c>
      <c r="H173" s="70"/>
      <c r="I173" s="56">
        <f t="shared" si="32"/>
        <v>3933.3664322019522</v>
      </c>
      <c r="J173" s="57">
        <f t="shared" si="37"/>
        <v>86042.187449596357</v>
      </c>
      <c r="K173" s="109">
        <f>I173/I75</f>
        <v>1.2872042982122131E-3</v>
      </c>
      <c r="L173" s="152"/>
      <c r="M173" s="110"/>
      <c r="N173" s="150"/>
      <c r="O173" s="55">
        <v>2022</v>
      </c>
      <c r="P173" s="71">
        <f>[1]日LP!J114</f>
        <v>709</v>
      </c>
      <c r="Q173" s="68"/>
      <c r="R173" s="68"/>
      <c r="S173" s="108">
        <f>[1]中LP!J111</f>
        <v>0</v>
      </c>
      <c r="T173" s="70"/>
      <c r="U173" s="56">
        <f t="shared" ref="U173" si="40">SUM(P173:T173)</f>
        <v>709</v>
      </c>
      <c r="V173" s="57">
        <f t="shared" si="39"/>
        <v>30755</v>
      </c>
      <c r="W173" s="109">
        <f t="shared" si="35"/>
        <v>1.5638820449136335E-3</v>
      </c>
      <c r="X173" s="152"/>
    </row>
    <row r="174" spans="2:24" ht="18" hidden="1" customHeight="1">
      <c r="B174" s="150"/>
      <c r="C174" s="55">
        <v>2023</v>
      </c>
      <c r="D174" s="71"/>
      <c r="E174" s="68"/>
      <c r="F174" s="68"/>
      <c r="G174" s="69"/>
      <c r="H174" s="70"/>
      <c r="I174" s="56"/>
      <c r="J174" s="57"/>
      <c r="K174" s="56"/>
      <c r="L174" s="152"/>
      <c r="M174" s="110"/>
      <c r="N174" s="150"/>
      <c r="O174" s="55">
        <v>2023</v>
      </c>
      <c r="P174" s="71"/>
      <c r="Q174" s="68"/>
      <c r="R174" s="68"/>
      <c r="S174" s="69"/>
      <c r="T174" s="70"/>
      <c r="U174" s="56"/>
      <c r="V174" s="57"/>
      <c r="W174" s="56"/>
      <c r="X174" s="152"/>
    </row>
    <row r="175" spans="2:24" ht="18" hidden="1" customHeight="1">
      <c r="B175" s="150"/>
      <c r="C175" s="55">
        <v>2024</v>
      </c>
      <c r="D175" s="71"/>
      <c r="E175" s="68"/>
      <c r="F175" s="68"/>
      <c r="G175" s="69"/>
      <c r="H175" s="70"/>
      <c r="I175" s="56"/>
      <c r="J175" s="57"/>
      <c r="K175" s="56"/>
      <c r="L175" s="152"/>
      <c r="M175" s="110"/>
      <c r="N175" s="150"/>
      <c r="O175" s="55">
        <v>2024</v>
      </c>
      <c r="P175" s="71"/>
      <c r="Q175" s="68"/>
      <c r="R175" s="68"/>
      <c r="S175" s="69"/>
      <c r="T175" s="70"/>
      <c r="U175" s="56"/>
      <c r="V175" s="57"/>
      <c r="W175" s="56"/>
      <c r="X175" s="152"/>
    </row>
    <row r="176" spans="2:24" ht="18" hidden="1" customHeight="1">
      <c r="B176" s="150"/>
      <c r="C176" s="55">
        <v>2025</v>
      </c>
      <c r="D176" s="71"/>
      <c r="E176" s="68"/>
      <c r="F176" s="68"/>
      <c r="G176" s="69"/>
      <c r="H176" s="70"/>
      <c r="I176" s="56"/>
      <c r="J176" s="57"/>
      <c r="K176" s="56"/>
      <c r="L176" s="152"/>
      <c r="M176" s="110"/>
      <c r="N176" s="150"/>
      <c r="O176" s="55">
        <v>2025</v>
      </c>
      <c r="P176" s="71"/>
      <c r="Q176" s="68"/>
      <c r="R176" s="68"/>
      <c r="S176" s="69"/>
      <c r="T176" s="70"/>
      <c r="U176" s="56"/>
      <c r="V176" s="57"/>
      <c r="W176" s="56"/>
      <c r="X176" s="152"/>
    </row>
    <row r="177" spans="2:24" ht="18" hidden="1" customHeight="1">
      <c r="B177" s="151"/>
      <c r="C177" s="119"/>
      <c r="D177" s="120"/>
      <c r="E177" s="121"/>
      <c r="F177" s="121"/>
      <c r="G177" s="122"/>
      <c r="H177" s="123"/>
      <c r="I177" s="124"/>
      <c r="J177" s="125"/>
      <c r="K177" s="126"/>
      <c r="L177" s="152"/>
      <c r="M177" s="110"/>
      <c r="N177" s="151"/>
      <c r="O177" s="119"/>
      <c r="P177" s="120"/>
      <c r="Q177" s="121"/>
      <c r="R177" s="121"/>
      <c r="S177" s="122"/>
      <c r="T177" s="123"/>
      <c r="U177" s="124"/>
      <c r="V177" s="125"/>
      <c r="W177" s="126"/>
      <c r="X177" s="152"/>
    </row>
    <row r="178" spans="2:24" ht="18" hidden="1" customHeight="1">
      <c r="B178" s="149" t="s">
        <v>42</v>
      </c>
      <c r="C178" s="42">
        <v>1997</v>
      </c>
      <c r="D178" s="58">
        <f>[1]日EV!H458</f>
        <v>0</v>
      </c>
      <c r="E178" s="44">
        <f>[1]米EV!H454</f>
        <v>0</v>
      </c>
      <c r="F178" s="44">
        <f>[1]欧EV!H457</f>
        <v>0</v>
      </c>
      <c r="G178" s="108">
        <f>[1]中EV!H491</f>
        <v>0</v>
      </c>
      <c r="H178" s="45">
        <f>[1]般EV!H491</f>
        <v>0</v>
      </c>
      <c r="I178" s="43">
        <f t="shared" ref="I178:I203" si="41">SUM(D178:H178)</f>
        <v>0</v>
      </c>
      <c r="J178" s="129">
        <f>I178</f>
        <v>0</v>
      </c>
      <c r="K178" s="109">
        <f t="shared" ref="K178:K203" si="42">I178/I50</f>
        <v>0</v>
      </c>
      <c r="L178" s="152">
        <f>SUM(I178:I207)/I80</f>
        <v>7.5253914540917113E-4</v>
      </c>
      <c r="M178" s="110"/>
      <c r="N178" s="149" t="s">
        <v>42</v>
      </c>
      <c r="O178" s="42">
        <v>1997</v>
      </c>
      <c r="P178" s="58">
        <f>[1]日EV!K120</f>
        <v>97</v>
      </c>
      <c r="Q178" s="44">
        <f>[1]米EV!J116</f>
        <v>0</v>
      </c>
      <c r="R178" s="44">
        <f>[1]欧EV!K119</f>
        <v>0</v>
      </c>
      <c r="S178" s="108">
        <f>[1]中EV!K120</f>
        <v>0</v>
      </c>
      <c r="T178" s="45">
        <f>[1]般EV!K120</f>
        <v>0</v>
      </c>
      <c r="U178" s="43">
        <f t="shared" ref="U178:U202" si="43">SUM(P178:T178)</f>
        <v>97</v>
      </c>
      <c r="V178" s="129">
        <f>U178</f>
        <v>97</v>
      </c>
      <c r="W178" s="109">
        <f t="shared" ref="W178:W203" si="44">U178/U50</f>
        <v>0.22663551401869159</v>
      </c>
      <c r="X178" s="152">
        <f>SUM(U178:U207)/U80</f>
        <v>1.2089021544725164E-3</v>
      </c>
    </row>
    <row r="179" spans="2:24" ht="18" hidden="1" customHeight="1">
      <c r="B179" s="150"/>
      <c r="C179" s="55">
        <f>C178+1</f>
        <v>1998</v>
      </c>
      <c r="D179" s="58">
        <f>[1]日EV!H459</f>
        <v>0</v>
      </c>
      <c r="E179" s="44">
        <f>[1]米EV!H455</f>
        <v>0</v>
      </c>
      <c r="F179" s="44">
        <f>[1]欧EV!H458</f>
        <v>0</v>
      </c>
      <c r="G179" s="108">
        <f>[1]中EV!H492</f>
        <v>0</v>
      </c>
      <c r="H179" s="45">
        <f>[1]般EV!H492</f>
        <v>0</v>
      </c>
      <c r="I179" s="56">
        <f t="shared" si="41"/>
        <v>0</v>
      </c>
      <c r="J179" s="57">
        <f>J178+I179</f>
        <v>0</v>
      </c>
      <c r="K179" s="109">
        <f t="shared" si="42"/>
        <v>0</v>
      </c>
      <c r="L179" s="152"/>
      <c r="M179" s="110"/>
      <c r="N179" s="150"/>
      <c r="O179" s="55">
        <f>O178+1</f>
        <v>1998</v>
      </c>
      <c r="P179" s="58">
        <f>[1]日EV!K121</f>
        <v>117</v>
      </c>
      <c r="Q179" s="44">
        <f>[1]米EV!J117</f>
        <v>0</v>
      </c>
      <c r="R179" s="44">
        <f>[1]欧EV!K120</f>
        <v>0</v>
      </c>
      <c r="S179" s="108">
        <f>[1]中EV!K121</f>
        <v>0</v>
      </c>
      <c r="T179" s="45">
        <f>[1]般EV!K121</f>
        <v>0</v>
      </c>
      <c r="U179" s="56">
        <f t="shared" si="43"/>
        <v>117</v>
      </c>
      <c r="V179" s="57">
        <f>V178+U179</f>
        <v>214</v>
      </c>
      <c r="W179" s="109">
        <f t="shared" si="44"/>
        <v>6.5819081908190819E-3</v>
      </c>
      <c r="X179" s="152"/>
    </row>
    <row r="180" spans="2:24" ht="18" hidden="1" customHeight="1">
      <c r="B180" s="150"/>
      <c r="C180" s="55">
        <f t="shared" ref="C180:C200" si="45">C179+1</f>
        <v>1999</v>
      </c>
      <c r="D180" s="58">
        <f>[1]日EV!H460</f>
        <v>0</v>
      </c>
      <c r="E180" s="44">
        <f>[1]米EV!H456</f>
        <v>0</v>
      </c>
      <c r="F180" s="44">
        <f>[1]欧EV!H459</f>
        <v>0</v>
      </c>
      <c r="G180" s="108">
        <f>[1]中EV!H493</f>
        <v>0</v>
      </c>
      <c r="H180" s="45">
        <f>[1]般EV!H493</f>
        <v>0</v>
      </c>
      <c r="I180" s="56">
        <f t="shared" si="41"/>
        <v>0</v>
      </c>
      <c r="J180" s="57">
        <f t="shared" ref="J180:J203" si="46">J179+I180</f>
        <v>0</v>
      </c>
      <c r="K180" s="109">
        <f t="shared" si="42"/>
        <v>0</v>
      </c>
      <c r="L180" s="152"/>
      <c r="M180" s="110"/>
      <c r="N180" s="150"/>
      <c r="O180" s="55">
        <f t="shared" ref="O180:O200" si="47">O179+1</f>
        <v>1999</v>
      </c>
      <c r="P180" s="58">
        <f>[1]日EV!K122</f>
        <v>57</v>
      </c>
      <c r="Q180" s="44">
        <f>[1]米EV!J118</f>
        <v>0</v>
      </c>
      <c r="R180" s="44">
        <f>[1]欧EV!K121</f>
        <v>0</v>
      </c>
      <c r="S180" s="108">
        <f>[1]中EV!K122</f>
        <v>0</v>
      </c>
      <c r="T180" s="45">
        <f>[1]般EV!K122</f>
        <v>0</v>
      </c>
      <c r="U180" s="56">
        <f t="shared" si="43"/>
        <v>57</v>
      </c>
      <c r="V180" s="57">
        <f t="shared" ref="V180:V203" si="48">V179+U180</f>
        <v>271</v>
      </c>
      <c r="W180" s="109">
        <f t="shared" si="44"/>
        <v>3.7220843672456576E-3</v>
      </c>
      <c r="X180" s="152"/>
    </row>
    <row r="181" spans="2:24" ht="18" hidden="1" customHeight="1">
      <c r="B181" s="150"/>
      <c r="C181" s="55">
        <f t="shared" si="45"/>
        <v>2000</v>
      </c>
      <c r="D181" s="58">
        <f>[1]日EV!H461</f>
        <v>0</v>
      </c>
      <c r="E181" s="44">
        <f>[1]米EV!H457</f>
        <v>209.800011963879</v>
      </c>
      <c r="F181" s="44">
        <f>[1]欧EV!H460</f>
        <v>0</v>
      </c>
      <c r="G181" s="108">
        <f>[1]中EV!H494</f>
        <v>0</v>
      </c>
      <c r="H181" s="45">
        <f>[1]般EV!H494</f>
        <v>0</v>
      </c>
      <c r="I181" s="56">
        <f t="shared" si="41"/>
        <v>209.800011963879</v>
      </c>
      <c r="J181" s="57">
        <f t="shared" si="46"/>
        <v>209.800011963879</v>
      </c>
      <c r="K181" s="109">
        <f t="shared" si="42"/>
        <v>4.4784703050812858E-3</v>
      </c>
      <c r="L181" s="152"/>
      <c r="M181" s="110"/>
      <c r="N181" s="150"/>
      <c r="O181" s="55">
        <f t="shared" si="47"/>
        <v>2000</v>
      </c>
      <c r="P181" s="58">
        <f>[1]日EV!K123</f>
        <v>31</v>
      </c>
      <c r="Q181" s="44">
        <f>[1]米EV!J119</f>
        <v>87</v>
      </c>
      <c r="R181" s="44">
        <f>[1]欧EV!K122</f>
        <v>0</v>
      </c>
      <c r="S181" s="108">
        <f>[1]中EV!K123</f>
        <v>0</v>
      </c>
      <c r="T181" s="45">
        <f>[1]般EV!K123</f>
        <v>0</v>
      </c>
      <c r="U181" s="56">
        <f t="shared" si="43"/>
        <v>118</v>
      </c>
      <c r="V181" s="57">
        <f t="shared" si="48"/>
        <v>389</v>
      </c>
      <c r="W181" s="109">
        <f t="shared" si="44"/>
        <v>6.1657435468701017E-3</v>
      </c>
      <c r="X181" s="152"/>
    </row>
    <row r="182" spans="2:24" ht="18" hidden="1" customHeight="1">
      <c r="B182" s="150"/>
      <c r="C182" s="55">
        <f t="shared" si="45"/>
        <v>2001</v>
      </c>
      <c r="D182" s="58">
        <f>[1]日EV!H462</f>
        <v>0</v>
      </c>
      <c r="E182" s="44">
        <f>[1]米EV!H458</f>
        <v>376.17826993497897</v>
      </c>
      <c r="F182" s="44">
        <f>[1]欧EV!H461</f>
        <v>0</v>
      </c>
      <c r="G182" s="108">
        <f>[1]中EV!H495</f>
        <v>0</v>
      </c>
      <c r="H182" s="45">
        <f>[1]般EV!H495</f>
        <v>0</v>
      </c>
      <c r="I182" s="56">
        <f t="shared" si="41"/>
        <v>376.17826993497897</v>
      </c>
      <c r="J182" s="57">
        <f t="shared" si="46"/>
        <v>585.97828189885797</v>
      </c>
      <c r="K182" s="109">
        <f t="shared" si="42"/>
        <v>4.6973300346696348E-3</v>
      </c>
      <c r="L182" s="152"/>
      <c r="M182" s="110"/>
      <c r="N182" s="150"/>
      <c r="O182" s="55">
        <f t="shared" si="47"/>
        <v>2001</v>
      </c>
      <c r="P182" s="58">
        <f>[1]日EV!K124</f>
        <v>31</v>
      </c>
      <c r="Q182" s="44">
        <f>[1]米EV!J120</f>
        <v>69</v>
      </c>
      <c r="R182" s="44">
        <f>[1]欧EV!K123</f>
        <v>0</v>
      </c>
      <c r="S182" s="108">
        <f>[1]中EV!K124</f>
        <v>0</v>
      </c>
      <c r="T182" s="45">
        <f>[1]般EV!K124</f>
        <v>0</v>
      </c>
      <c r="U182" s="56">
        <f t="shared" si="43"/>
        <v>100</v>
      </c>
      <c r="V182" s="57">
        <f t="shared" si="48"/>
        <v>489</v>
      </c>
      <c r="W182" s="109">
        <f t="shared" si="44"/>
        <v>3.7871615224389322E-3</v>
      </c>
      <c r="X182" s="152"/>
    </row>
    <row r="183" spans="2:24" ht="18" hidden="1" customHeight="1">
      <c r="B183" s="150"/>
      <c r="C183" s="55">
        <f t="shared" si="45"/>
        <v>2002</v>
      </c>
      <c r="D183" s="58">
        <f>[1]日EV!H463</f>
        <v>0</v>
      </c>
      <c r="E183" s="44">
        <f>[1]米EV!H459</f>
        <v>1171.5862110924641</v>
      </c>
      <c r="F183" s="44">
        <f>[1]欧EV!H462</f>
        <v>0</v>
      </c>
      <c r="G183" s="108">
        <f>[1]中EV!H496</f>
        <v>0</v>
      </c>
      <c r="H183" s="45">
        <f>[1]般EV!H496</f>
        <v>0</v>
      </c>
      <c r="I183" s="56">
        <f t="shared" si="41"/>
        <v>1171.5862110924641</v>
      </c>
      <c r="J183" s="57">
        <f t="shared" si="46"/>
        <v>1757.5644929913219</v>
      </c>
      <c r="K183" s="109">
        <f t="shared" si="42"/>
        <v>7.9552629902668471E-3</v>
      </c>
      <c r="L183" s="152"/>
      <c r="M183" s="137"/>
      <c r="N183" s="150"/>
      <c r="O183" s="55">
        <f t="shared" si="47"/>
        <v>2002</v>
      </c>
      <c r="P183" s="58">
        <f>[1]日EV!K125</f>
        <v>39</v>
      </c>
      <c r="Q183" s="44">
        <f>[1]米EV!J121</f>
        <v>362</v>
      </c>
      <c r="R183" s="44">
        <f>[1]欧EV!K124</f>
        <v>0</v>
      </c>
      <c r="S183" s="108">
        <f>[1]中EV!K125</f>
        <v>0</v>
      </c>
      <c r="T183" s="45">
        <f>[1]般EV!K125</f>
        <v>0</v>
      </c>
      <c r="U183" s="56">
        <f t="shared" si="43"/>
        <v>401</v>
      </c>
      <c r="V183" s="57">
        <f t="shared" si="48"/>
        <v>890</v>
      </c>
      <c r="W183" s="109">
        <f t="shared" si="44"/>
        <v>9.610084597502816E-3</v>
      </c>
      <c r="X183" s="152"/>
    </row>
    <row r="184" spans="2:24" ht="18" hidden="1" customHeight="1">
      <c r="B184" s="150"/>
      <c r="C184" s="55">
        <f t="shared" si="45"/>
        <v>2003</v>
      </c>
      <c r="D184" s="58">
        <f>[1]日EV!H464</f>
        <v>0</v>
      </c>
      <c r="E184" s="44">
        <f>[1]米EV!H460</f>
        <v>1513.9460321219608</v>
      </c>
      <c r="F184" s="44">
        <f>[1]欧EV!H463</f>
        <v>0</v>
      </c>
      <c r="G184" s="108">
        <f>[1]中EV!H497</f>
        <v>0</v>
      </c>
      <c r="H184" s="45">
        <f>[1]般EV!H497</f>
        <v>0</v>
      </c>
      <c r="I184" s="56">
        <f t="shared" si="41"/>
        <v>1513.9460321219608</v>
      </c>
      <c r="J184" s="57">
        <f t="shared" si="46"/>
        <v>3271.5105251132827</v>
      </c>
      <c r="K184" s="109">
        <f t="shared" si="42"/>
        <v>6.4523698216625257E-3</v>
      </c>
      <c r="L184" s="152"/>
      <c r="M184" s="137"/>
      <c r="N184" s="150"/>
      <c r="O184" s="55">
        <f t="shared" si="47"/>
        <v>2003</v>
      </c>
      <c r="P184" s="58">
        <f>[1]日EV!K126</f>
        <v>23</v>
      </c>
      <c r="Q184" s="44">
        <f>[1]米EV!J122</f>
        <v>156</v>
      </c>
      <c r="R184" s="44">
        <f>[1]欧EV!K125</f>
        <v>0</v>
      </c>
      <c r="S184" s="108">
        <f>[1]中EV!K126</f>
        <v>0</v>
      </c>
      <c r="T184" s="45">
        <f>[1]般EV!K126</f>
        <v>0</v>
      </c>
      <c r="U184" s="56">
        <f t="shared" si="43"/>
        <v>179</v>
      </c>
      <c r="V184" s="57">
        <f t="shared" si="48"/>
        <v>1069</v>
      </c>
      <c r="W184" s="109">
        <f t="shared" si="44"/>
        <v>3.3471707992071506E-3</v>
      </c>
      <c r="X184" s="152"/>
    </row>
    <row r="185" spans="2:24" ht="18" hidden="1" customHeight="1">
      <c r="B185" s="150"/>
      <c r="C185" s="55">
        <f t="shared" si="45"/>
        <v>2004</v>
      </c>
      <c r="D185" s="58">
        <f>[1]日EV!H465</f>
        <v>0</v>
      </c>
      <c r="E185" s="44">
        <f>[1]米EV!H461</f>
        <v>1548.6980276239228</v>
      </c>
      <c r="F185" s="44">
        <f>[1]欧EV!H464</f>
        <v>0</v>
      </c>
      <c r="G185" s="108">
        <f>[1]中EV!H498</f>
        <v>0</v>
      </c>
      <c r="H185" s="45">
        <f>[1]般EV!H498</f>
        <v>0</v>
      </c>
      <c r="I185" s="56">
        <f t="shared" si="41"/>
        <v>1548.6980276239228</v>
      </c>
      <c r="J185" s="57">
        <f t="shared" si="46"/>
        <v>4820.2085527372055</v>
      </c>
      <c r="K185" s="109">
        <f t="shared" si="42"/>
        <v>3.1738123160886885E-3</v>
      </c>
      <c r="L185" s="152"/>
      <c r="M185" s="137"/>
      <c r="N185" s="150"/>
      <c r="O185" s="55">
        <f t="shared" si="47"/>
        <v>2004</v>
      </c>
      <c r="P185" s="58">
        <f>[1]日EV!K127</f>
        <v>0</v>
      </c>
      <c r="Q185" s="44">
        <f>[1]米EV!J123</f>
        <v>15</v>
      </c>
      <c r="R185" s="44">
        <f>[1]欧EV!K126</f>
        <v>0</v>
      </c>
      <c r="S185" s="108">
        <f>[1]中EV!K127</f>
        <v>0</v>
      </c>
      <c r="T185" s="45">
        <f>[1]般EV!K127</f>
        <v>0</v>
      </c>
      <c r="U185" s="56">
        <f t="shared" si="43"/>
        <v>15</v>
      </c>
      <c r="V185" s="57">
        <f t="shared" si="48"/>
        <v>1084</v>
      </c>
      <c r="W185" s="109">
        <f t="shared" si="44"/>
        <v>1.1135774790090645E-4</v>
      </c>
      <c r="X185" s="152"/>
    </row>
    <row r="186" spans="2:24" ht="18" hidden="1" customHeight="1">
      <c r="B186" s="150"/>
      <c r="C186" s="55">
        <f t="shared" si="45"/>
        <v>2005</v>
      </c>
      <c r="D186" s="58">
        <f>[1]日EV!H466</f>
        <v>0</v>
      </c>
      <c r="E186" s="44">
        <f>[1]米EV!H462</f>
        <v>1546.8694657086571</v>
      </c>
      <c r="F186" s="44">
        <f>[1]欧EV!H465</f>
        <v>0</v>
      </c>
      <c r="G186" s="108">
        <f>[1]中EV!H499</f>
        <v>0</v>
      </c>
      <c r="H186" s="45">
        <f>[1]般EV!H499</f>
        <v>0</v>
      </c>
      <c r="I186" s="56">
        <f t="shared" si="41"/>
        <v>1546.8694657086571</v>
      </c>
      <c r="J186" s="57">
        <f t="shared" si="46"/>
        <v>6367.0780184458627</v>
      </c>
      <c r="K186" s="109">
        <f t="shared" si="42"/>
        <v>1.5873163406342947E-3</v>
      </c>
      <c r="L186" s="152"/>
      <c r="M186" s="137"/>
      <c r="N186" s="150"/>
      <c r="O186" s="55">
        <f t="shared" si="47"/>
        <v>2005</v>
      </c>
      <c r="P186" s="58">
        <f>[1]日EV!K128</f>
        <v>0</v>
      </c>
      <c r="Q186" s="44">
        <f>[1]米EV!J124</f>
        <v>1</v>
      </c>
      <c r="R186" s="44">
        <f>[1]欧EV!K127</f>
        <v>0</v>
      </c>
      <c r="S186" s="108">
        <f>[1]中EV!K128</f>
        <v>0</v>
      </c>
      <c r="T186" s="45">
        <f>[1]般EV!K128</f>
        <v>0</v>
      </c>
      <c r="U186" s="56">
        <f t="shared" si="43"/>
        <v>1</v>
      </c>
      <c r="V186" s="57">
        <f t="shared" si="48"/>
        <v>1085</v>
      </c>
      <c r="W186" s="109">
        <f t="shared" si="44"/>
        <v>4.3561026820524211E-6</v>
      </c>
      <c r="X186" s="152"/>
    </row>
    <row r="187" spans="2:24" ht="18" hidden="1" customHeight="1">
      <c r="B187" s="150"/>
      <c r="C187" s="55">
        <f t="shared" si="45"/>
        <v>2006</v>
      </c>
      <c r="D187" s="58">
        <f>[1]日EV!H467</f>
        <v>0</v>
      </c>
      <c r="E187" s="44">
        <f>[1]米EV!H463</f>
        <v>1539.7693275834854</v>
      </c>
      <c r="F187" s="44">
        <f>[1]欧EV!H466</f>
        <v>0</v>
      </c>
      <c r="G187" s="108">
        <f>[1]中EV!H500</f>
        <v>0</v>
      </c>
      <c r="H187" s="45">
        <f>[1]般EV!H500</f>
        <v>0</v>
      </c>
      <c r="I187" s="56">
        <f t="shared" si="41"/>
        <v>1539.7693275834854</v>
      </c>
      <c r="J187" s="57">
        <f t="shared" si="46"/>
        <v>7906.847346029348</v>
      </c>
      <c r="K187" s="109">
        <f t="shared" si="42"/>
        <v>1.004944437366077E-3</v>
      </c>
      <c r="L187" s="152"/>
      <c r="M187" s="137"/>
      <c r="N187" s="150"/>
      <c r="O187" s="55">
        <f t="shared" si="47"/>
        <v>2006</v>
      </c>
      <c r="P187" s="58">
        <f>[1]日EV!K129</f>
        <v>0</v>
      </c>
      <c r="Q187" s="44">
        <f>[1]米EV!J125</f>
        <v>0</v>
      </c>
      <c r="R187" s="44">
        <f>[1]欧EV!K128</f>
        <v>0</v>
      </c>
      <c r="S187" s="108">
        <f>[1]中EV!K129</f>
        <v>0</v>
      </c>
      <c r="T187" s="45">
        <f>[1]般EV!K129</f>
        <v>0</v>
      </c>
      <c r="U187" s="56">
        <f t="shared" si="43"/>
        <v>0</v>
      </c>
      <c r="V187" s="57">
        <f t="shared" si="48"/>
        <v>1085</v>
      </c>
      <c r="W187" s="109">
        <f t="shared" si="44"/>
        <v>0</v>
      </c>
      <c r="X187" s="152"/>
    </row>
    <row r="188" spans="2:24" ht="18" hidden="1" customHeight="1">
      <c r="B188" s="150"/>
      <c r="C188" s="55">
        <f t="shared" si="45"/>
        <v>2007</v>
      </c>
      <c r="D188" s="58">
        <f>[1]日EV!H468</f>
        <v>0</v>
      </c>
      <c r="E188" s="44">
        <f>[1]米EV!H464</f>
        <v>1527.0076259190096</v>
      </c>
      <c r="F188" s="44">
        <f>[1]欧EV!H467</f>
        <v>0</v>
      </c>
      <c r="G188" s="108">
        <f>[1]中EV!H501</f>
        <v>0</v>
      </c>
      <c r="H188" s="45">
        <f>[1]般EV!H501</f>
        <v>0</v>
      </c>
      <c r="I188" s="56">
        <f t="shared" si="41"/>
        <v>1527.0076259190096</v>
      </c>
      <c r="J188" s="57">
        <f t="shared" si="46"/>
        <v>9433.8549719483581</v>
      </c>
      <c r="K188" s="109">
        <f t="shared" si="42"/>
        <v>6.4828716924006391E-4</v>
      </c>
      <c r="L188" s="152"/>
      <c r="M188" s="137"/>
      <c r="N188" s="150"/>
      <c r="O188" s="55">
        <f t="shared" si="47"/>
        <v>2007</v>
      </c>
      <c r="P188" s="58">
        <f>[1]日EV!K130</f>
        <v>0</v>
      </c>
      <c r="Q188" s="44">
        <f>[1]米EV!J126</f>
        <v>0</v>
      </c>
      <c r="R188" s="44">
        <f>[1]欧EV!K129</f>
        <v>0</v>
      </c>
      <c r="S188" s="108">
        <f>[1]中EV!K130</f>
        <v>0</v>
      </c>
      <c r="T188" s="45">
        <f>[1]般EV!K130</f>
        <v>0</v>
      </c>
      <c r="U188" s="56">
        <f t="shared" si="43"/>
        <v>0</v>
      </c>
      <c r="V188" s="57">
        <f t="shared" si="48"/>
        <v>1085</v>
      </c>
      <c r="W188" s="109">
        <f t="shared" si="44"/>
        <v>0</v>
      </c>
      <c r="X188" s="152"/>
    </row>
    <row r="189" spans="2:24" ht="18" hidden="1" customHeight="1">
      <c r="B189" s="150"/>
      <c r="C189" s="55">
        <f t="shared" si="45"/>
        <v>2008</v>
      </c>
      <c r="D189" s="58">
        <f>[1]日EV!H469</f>
        <v>0</v>
      </c>
      <c r="E189" s="44">
        <f>[1]米EV!H465</f>
        <v>1506.1857081364474</v>
      </c>
      <c r="F189" s="44">
        <f>[1]欧EV!H468</f>
        <v>0</v>
      </c>
      <c r="G189" s="108">
        <f>[1]中EV!H502</f>
        <v>0</v>
      </c>
      <c r="H189" s="45">
        <f>[1]般EV!H502</f>
        <v>0</v>
      </c>
      <c r="I189" s="56">
        <f t="shared" si="41"/>
        <v>1506.1857081364474</v>
      </c>
      <c r="J189" s="57">
        <f t="shared" si="46"/>
        <v>10940.040680084805</v>
      </c>
      <c r="K189" s="109">
        <f t="shared" si="42"/>
        <v>4.7896002061725173E-4</v>
      </c>
      <c r="L189" s="152"/>
      <c r="M189" s="137"/>
      <c r="N189" s="150"/>
      <c r="O189" s="55">
        <f t="shared" si="47"/>
        <v>2008</v>
      </c>
      <c r="P189" s="58">
        <f>[1]日EV!K131</f>
        <v>0</v>
      </c>
      <c r="Q189" s="44">
        <f>[1]米EV!J127</f>
        <v>0</v>
      </c>
      <c r="R189" s="44">
        <f>[1]欧EV!K130</f>
        <v>0</v>
      </c>
      <c r="S189" s="108">
        <f>[1]中EV!K131</f>
        <v>0</v>
      </c>
      <c r="T189" s="45">
        <f>[1]般EV!K131</f>
        <v>0</v>
      </c>
      <c r="U189" s="56">
        <f t="shared" si="43"/>
        <v>0</v>
      </c>
      <c r="V189" s="57">
        <f t="shared" si="48"/>
        <v>1085</v>
      </c>
      <c r="W189" s="109">
        <f t="shared" si="44"/>
        <v>0</v>
      </c>
      <c r="X189" s="152"/>
    </row>
    <row r="190" spans="2:24" ht="18" hidden="1" customHeight="1">
      <c r="B190" s="150"/>
      <c r="C190" s="55">
        <f t="shared" si="45"/>
        <v>2009</v>
      </c>
      <c r="D190" s="58">
        <f>[1]日EV!H470</f>
        <v>0</v>
      </c>
      <c r="E190" s="44">
        <f>[1]米EV!H466</f>
        <v>1474.6806154345018</v>
      </c>
      <c r="F190" s="44">
        <f>[1]欧EV!H469</f>
        <v>0</v>
      </c>
      <c r="G190" s="108">
        <f>[1]中EV!H503</f>
        <v>0</v>
      </c>
      <c r="H190" s="45">
        <f>[1]般EV!H503</f>
        <v>0</v>
      </c>
      <c r="I190" s="56">
        <f t="shared" si="41"/>
        <v>1474.6806154345018</v>
      </c>
      <c r="J190" s="57">
        <f t="shared" si="46"/>
        <v>12414.721295519306</v>
      </c>
      <c r="K190" s="109">
        <f t="shared" si="42"/>
        <v>3.6699575989865583E-4</v>
      </c>
      <c r="L190" s="152"/>
      <c r="M190" s="137"/>
      <c r="N190" s="150"/>
      <c r="O190" s="55">
        <f t="shared" si="47"/>
        <v>2009</v>
      </c>
      <c r="P190" s="58">
        <f>[1]日EV!K132</f>
        <v>0</v>
      </c>
      <c r="Q190" s="44">
        <f>[1]米EV!J128</f>
        <v>0</v>
      </c>
      <c r="R190" s="44">
        <f>[1]欧EV!K131</f>
        <v>0</v>
      </c>
      <c r="S190" s="108">
        <f>[1]中EV!K132</f>
        <v>0</v>
      </c>
      <c r="T190" s="45">
        <f>[1]般EV!K132</f>
        <v>0</v>
      </c>
      <c r="U190" s="56">
        <f t="shared" si="43"/>
        <v>0</v>
      </c>
      <c r="V190" s="57">
        <f t="shared" si="48"/>
        <v>1085</v>
      </c>
      <c r="W190" s="109">
        <f t="shared" si="44"/>
        <v>0</v>
      </c>
      <c r="X190" s="152"/>
    </row>
    <row r="191" spans="2:24" ht="18" hidden="1" customHeight="1">
      <c r="B191" s="150"/>
      <c r="C191" s="55">
        <f t="shared" si="45"/>
        <v>2010</v>
      </c>
      <c r="D191" s="58">
        <f>[1]日EV!H471</f>
        <v>0</v>
      </c>
      <c r="E191" s="44">
        <f>[1]米EV!H467</f>
        <v>1429.863950201599</v>
      </c>
      <c r="F191" s="44">
        <f>[1]欧EV!H470</f>
        <v>0</v>
      </c>
      <c r="G191" s="108">
        <f>[1]中EV!H504</f>
        <v>0</v>
      </c>
      <c r="H191" s="45">
        <f>[1]般EV!H504</f>
        <v>0</v>
      </c>
      <c r="I191" s="56">
        <f t="shared" si="41"/>
        <v>1429.863950201599</v>
      </c>
      <c r="J191" s="57">
        <f t="shared" si="46"/>
        <v>13844.585245720906</v>
      </c>
      <c r="K191" s="109">
        <f t="shared" si="42"/>
        <v>2.8326821676804306E-4</v>
      </c>
      <c r="L191" s="152"/>
      <c r="M191" s="137"/>
      <c r="N191" s="150"/>
      <c r="O191" s="55">
        <f t="shared" si="47"/>
        <v>2010</v>
      </c>
      <c r="P191" s="58">
        <f>[1]日EV!K133</f>
        <v>0</v>
      </c>
      <c r="Q191" s="44">
        <f>[1]米EV!J129</f>
        <v>0</v>
      </c>
      <c r="R191" s="44">
        <f>[1]欧EV!K132</f>
        <v>0</v>
      </c>
      <c r="S191" s="108">
        <f>[1]中EV!K133</f>
        <v>0</v>
      </c>
      <c r="T191" s="45">
        <f>[1]般EV!K133</f>
        <v>0</v>
      </c>
      <c r="U191" s="56">
        <f t="shared" si="43"/>
        <v>0</v>
      </c>
      <c r="V191" s="57">
        <f t="shared" si="48"/>
        <v>1085</v>
      </c>
      <c r="W191" s="109">
        <f t="shared" si="44"/>
        <v>0</v>
      </c>
      <c r="X191" s="152"/>
    </row>
    <row r="192" spans="2:24" ht="18" hidden="1" customHeight="1">
      <c r="B192" s="150"/>
      <c r="C192" s="55">
        <f t="shared" si="45"/>
        <v>2011</v>
      </c>
      <c r="D192" s="58">
        <f>[1]日EV!H472</f>
        <v>0</v>
      </c>
      <c r="E192" s="44">
        <f>[1]米EV!H468</f>
        <v>1369.4042835660516</v>
      </c>
      <c r="F192" s="44">
        <f>[1]欧EV!H471</f>
        <v>0</v>
      </c>
      <c r="G192" s="108">
        <f>[1]中EV!H505</f>
        <v>0</v>
      </c>
      <c r="H192" s="45">
        <f>[1]般EV!H505</f>
        <v>0</v>
      </c>
      <c r="I192" s="56">
        <f t="shared" si="41"/>
        <v>1369.4042835660516</v>
      </c>
      <c r="J192" s="57">
        <f t="shared" si="46"/>
        <v>15213.989529286957</v>
      </c>
      <c r="K192" s="109">
        <f t="shared" si="42"/>
        <v>2.2949698658831767E-4</v>
      </c>
      <c r="L192" s="152"/>
      <c r="M192" s="137"/>
      <c r="N192" s="150"/>
      <c r="O192" s="55">
        <f t="shared" si="47"/>
        <v>2011</v>
      </c>
      <c r="P192" s="58">
        <f>[1]日EV!K134</f>
        <v>0</v>
      </c>
      <c r="Q192" s="44">
        <f>[1]米EV!J130</f>
        <v>0</v>
      </c>
      <c r="R192" s="44">
        <f>[1]欧EV!K133</f>
        <v>0</v>
      </c>
      <c r="S192" s="108">
        <f>[1]中EV!K134</f>
        <v>0</v>
      </c>
      <c r="T192" s="45">
        <f>[1]般EV!K134</f>
        <v>0</v>
      </c>
      <c r="U192" s="56">
        <f t="shared" si="43"/>
        <v>0</v>
      </c>
      <c r="V192" s="57">
        <f t="shared" si="48"/>
        <v>1085</v>
      </c>
      <c r="W192" s="109">
        <f t="shared" si="44"/>
        <v>0</v>
      </c>
      <c r="X192" s="152"/>
    </row>
    <row r="193" spans="2:24" ht="18" hidden="1" customHeight="1">
      <c r="B193" s="150"/>
      <c r="C193" s="55">
        <f t="shared" si="45"/>
        <v>2012</v>
      </c>
      <c r="D193" s="58">
        <f>[1]日EV!H473</f>
        <v>9.3137314953596775</v>
      </c>
      <c r="E193" s="44">
        <f>[1]米EV!H469</f>
        <v>1706.3192036495798</v>
      </c>
      <c r="F193" s="44">
        <f>[1]欧EV!H472</f>
        <v>0</v>
      </c>
      <c r="G193" s="108">
        <f>[1]中EV!H506</f>
        <v>0</v>
      </c>
      <c r="H193" s="45">
        <f>[1]般EV!H506</f>
        <v>0</v>
      </c>
      <c r="I193" s="56">
        <f t="shared" si="41"/>
        <v>1715.6329351449394</v>
      </c>
      <c r="J193" s="57">
        <f t="shared" si="46"/>
        <v>16929.622464431897</v>
      </c>
      <c r="K193" s="109">
        <f t="shared" si="42"/>
        <v>2.285001879356564E-4</v>
      </c>
      <c r="L193" s="152"/>
      <c r="M193" s="137"/>
      <c r="N193" s="150"/>
      <c r="O193" s="55">
        <f t="shared" si="47"/>
        <v>2012</v>
      </c>
      <c r="P193" s="58">
        <f>[1]日EV!K135</f>
        <v>16</v>
      </c>
      <c r="Q193" s="44">
        <f>[1]米EV!J131</f>
        <v>192</v>
      </c>
      <c r="R193" s="44">
        <f>[1]欧EV!K134</f>
        <v>0</v>
      </c>
      <c r="S193" s="108">
        <f>[1]中EV!K135</f>
        <v>0</v>
      </c>
      <c r="T193" s="45">
        <f>[1]般EV!K135</f>
        <v>0</v>
      </c>
      <c r="U193" s="56">
        <f t="shared" si="43"/>
        <v>208</v>
      </c>
      <c r="V193" s="57">
        <f t="shared" si="48"/>
        <v>1293</v>
      </c>
      <c r="W193" s="109">
        <f t="shared" si="44"/>
        <v>1.7058870325520971E-4</v>
      </c>
      <c r="X193" s="152"/>
    </row>
    <row r="194" spans="2:24" ht="18" hidden="1" customHeight="1">
      <c r="B194" s="150"/>
      <c r="C194" s="55">
        <f t="shared" si="45"/>
        <v>2013</v>
      </c>
      <c r="D194" s="58">
        <f>[1]日EV!H474</f>
        <v>11.058931165579054</v>
      </c>
      <c r="E194" s="44">
        <f>[1]米EV!H470</f>
        <v>3977.7653590425798</v>
      </c>
      <c r="F194" s="44">
        <f>[1]欧EV!H473</f>
        <v>0</v>
      </c>
      <c r="G194" s="108">
        <f>[1]中EV!H507</f>
        <v>0</v>
      </c>
      <c r="H194" s="45">
        <f>[1]般EV!H507</f>
        <v>0</v>
      </c>
      <c r="I194" s="56">
        <f t="shared" si="41"/>
        <v>3988.8242902081588</v>
      </c>
      <c r="J194" s="57">
        <f t="shared" si="46"/>
        <v>20918.446754640056</v>
      </c>
      <c r="K194" s="109">
        <f t="shared" si="42"/>
        <v>4.3824122425201986E-4</v>
      </c>
      <c r="L194" s="152"/>
      <c r="M194" s="137"/>
      <c r="N194" s="150"/>
      <c r="O194" s="55">
        <f t="shared" si="47"/>
        <v>2013</v>
      </c>
      <c r="P194" s="58">
        <f>[1]日EV!K136</f>
        <v>3</v>
      </c>
      <c r="Q194" s="44">
        <f>[1]米EV!J132</f>
        <v>1096</v>
      </c>
      <c r="R194" s="44">
        <f>[1]欧EV!K135</f>
        <v>0</v>
      </c>
      <c r="S194" s="108">
        <f>[1]中EV!K136</f>
        <v>0</v>
      </c>
      <c r="T194" s="45">
        <f>[1]般EV!K136</f>
        <v>1</v>
      </c>
      <c r="U194" s="56">
        <f t="shared" si="43"/>
        <v>1100</v>
      </c>
      <c r="V194" s="57">
        <f t="shared" si="48"/>
        <v>2393</v>
      </c>
      <c r="W194" s="109">
        <f t="shared" si="44"/>
        <v>8.5915685470486008E-4</v>
      </c>
      <c r="X194" s="152"/>
    </row>
    <row r="195" spans="2:24" ht="18" hidden="1" customHeight="1">
      <c r="B195" s="150"/>
      <c r="C195" s="55">
        <f t="shared" si="45"/>
        <v>2014</v>
      </c>
      <c r="D195" s="58">
        <f>[1]日EV!H475</f>
        <v>11.50733283445846</v>
      </c>
      <c r="E195" s="44">
        <f>[1]米EV!H471</f>
        <v>6613.7064873568397</v>
      </c>
      <c r="F195" s="44">
        <f>[1]欧EV!H474</f>
        <v>0</v>
      </c>
      <c r="G195" s="108">
        <f>[1]中EV!H508</f>
        <v>0</v>
      </c>
      <c r="H195" s="45">
        <f>[1]般EV!H508</f>
        <v>0</v>
      </c>
      <c r="I195" s="56">
        <f t="shared" si="41"/>
        <v>6625.2138201912985</v>
      </c>
      <c r="J195" s="57">
        <f t="shared" si="46"/>
        <v>27543.660574831352</v>
      </c>
      <c r="K195" s="109">
        <f t="shared" si="42"/>
        <v>6.3015189194796201E-4</v>
      </c>
      <c r="L195" s="152"/>
      <c r="M195" s="137"/>
      <c r="N195" s="150"/>
      <c r="O195" s="55">
        <f t="shared" si="47"/>
        <v>2014</v>
      </c>
      <c r="P195" s="58">
        <f>[1]日EV!K137</f>
        <v>0</v>
      </c>
      <c r="Q195" s="44">
        <f>[1]米EV!J133</f>
        <v>1184</v>
      </c>
      <c r="R195" s="44">
        <f>[1]欧EV!K136</f>
        <v>0</v>
      </c>
      <c r="S195" s="108">
        <f>[1]中EV!K137</f>
        <v>0</v>
      </c>
      <c r="T195" s="45">
        <f>[1]般EV!K137</f>
        <v>0</v>
      </c>
      <c r="U195" s="56">
        <f t="shared" si="43"/>
        <v>1184</v>
      </c>
      <c r="V195" s="57">
        <f t="shared" si="48"/>
        <v>3577</v>
      </c>
      <c r="W195" s="109">
        <f t="shared" si="44"/>
        <v>9.342991966920758E-4</v>
      </c>
      <c r="X195" s="152"/>
    </row>
    <row r="196" spans="2:24" ht="18" hidden="1" customHeight="1">
      <c r="B196" s="150"/>
      <c r="C196" s="55">
        <f t="shared" si="45"/>
        <v>2015</v>
      </c>
      <c r="D196" s="58">
        <f>[1]日EV!H476</f>
        <v>12.137582676484989</v>
      </c>
      <c r="E196" s="44">
        <f>[1]米EV!H472</f>
        <v>6994.9587602760166</v>
      </c>
      <c r="F196" s="44">
        <f>[1]欧EV!H475</f>
        <v>0</v>
      </c>
      <c r="G196" s="108">
        <f>[1]中EV!H509</f>
        <v>0</v>
      </c>
      <c r="H196" s="45">
        <f>[1]般EV!H509</f>
        <v>0</v>
      </c>
      <c r="I196" s="56">
        <f t="shared" si="41"/>
        <v>7007.0963429525018</v>
      </c>
      <c r="J196" s="57">
        <f t="shared" si="46"/>
        <v>34550.756917783852</v>
      </c>
      <c r="K196" s="109">
        <f t="shared" si="42"/>
        <v>5.9591249531332766E-4</v>
      </c>
      <c r="L196" s="152"/>
      <c r="M196" s="137"/>
      <c r="N196" s="150"/>
      <c r="O196" s="55">
        <f t="shared" si="47"/>
        <v>2015</v>
      </c>
      <c r="P196" s="58">
        <f>[1]日EV!K138</f>
        <v>0</v>
      </c>
      <c r="Q196" s="44">
        <f>[1]米EV!J134</f>
        <v>18</v>
      </c>
      <c r="R196" s="44">
        <f>[1]欧EV!K137</f>
        <v>0</v>
      </c>
      <c r="S196" s="108">
        <f>[1]中EV!K138</f>
        <v>0</v>
      </c>
      <c r="T196" s="45">
        <f>[1]般EV!K138</f>
        <v>0</v>
      </c>
      <c r="U196" s="56">
        <f t="shared" si="43"/>
        <v>18</v>
      </c>
      <c r="V196" s="57">
        <f t="shared" si="48"/>
        <v>3595</v>
      </c>
      <c r="W196" s="109">
        <f t="shared" si="44"/>
        <v>1.4943935335931365E-5</v>
      </c>
      <c r="X196" s="152"/>
    </row>
    <row r="197" spans="2:24" ht="18" hidden="1" customHeight="1">
      <c r="B197" s="150"/>
      <c r="C197" s="55">
        <f t="shared" si="45"/>
        <v>2016</v>
      </c>
      <c r="D197" s="58">
        <f>[1]日EV!H477</f>
        <v>12.245299306241932</v>
      </c>
      <c r="E197" s="44">
        <f>[1]米EV!H473</f>
        <v>6680.4737819797811</v>
      </c>
      <c r="F197" s="44">
        <f>[1]欧EV!H476</f>
        <v>0</v>
      </c>
      <c r="G197" s="108">
        <f>[1]中EV!H510</f>
        <v>0</v>
      </c>
      <c r="H197" s="45">
        <f>[1]般EV!H510</f>
        <v>0</v>
      </c>
      <c r="I197" s="56">
        <f t="shared" si="41"/>
        <v>6692.7190812860226</v>
      </c>
      <c r="J197" s="57">
        <f t="shared" si="46"/>
        <v>41243.475999069873</v>
      </c>
      <c r="K197" s="109">
        <f t="shared" si="42"/>
        <v>5.1321796010324057E-4</v>
      </c>
      <c r="L197" s="152"/>
      <c r="M197" s="137"/>
      <c r="N197" s="150"/>
      <c r="O197" s="55">
        <f t="shared" si="47"/>
        <v>2016</v>
      </c>
      <c r="P197" s="58">
        <f>[1]日EV!K139</f>
        <v>0</v>
      </c>
      <c r="Q197" s="44">
        <f>[1]米EV!J135</f>
        <v>4</v>
      </c>
      <c r="R197" s="44">
        <f>[1]欧EV!K138</f>
        <v>0</v>
      </c>
      <c r="S197" s="108">
        <f>[1]中EV!K139</f>
        <v>0</v>
      </c>
      <c r="T197" s="45">
        <f>[1]般EV!K139</f>
        <v>0</v>
      </c>
      <c r="U197" s="56">
        <f t="shared" si="43"/>
        <v>4</v>
      </c>
      <c r="V197" s="57">
        <f t="shared" si="48"/>
        <v>3599</v>
      </c>
      <c r="W197" s="109">
        <f t="shared" si="44"/>
        <v>2.8516574902705011E-6</v>
      </c>
      <c r="X197" s="152"/>
    </row>
    <row r="198" spans="2:24" ht="18" hidden="1" customHeight="1">
      <c r="B198" s="150"/>
      <c r="C198" s="55">
        <f t="shared" si="45"/>
        <v>2017</v>
      </c>
      <c r="D198" s="58">
        <f>[1]日EV!H478</f>
        <v>12.930356722184696</v>
      </c>
      <c r="E198" s="44">
        <f>[1]米EV!H474</f>
        <v>6640.1584756320681</v>
      </c>
      <c r="F198" s="44">
        <f>[1]欧EV!H477</f>
        <v>0</v>
      </c>
      <c r="G198" s="108">
        <f>[1]中EV!H511</f>
        <v>0</v>
      </c>
      <c r="H198" s="45">
        <f>[1]般EV!H511</f>
        <v>0</v>
      </c>
      <c r="I198" s="56">
        <f t="shared" si="41"/>
        <v>6653.0888323542531</v>
      </c>
      <c r="J198" s="57">
        <f t="shared" si="46"/>
        <v>47896.564831424126</v>
      </c>
      <c r="K198" s="109">
        <f t="shared" si="42"/>
        <v>4.65804650548988E-4</v>
      </c>
      <c r="L198" s="152"/>
      <c r="M198" s="137"/>
      <c r="N198" s="150"/>
      <c r="O198" s="55">
        <f t="shared" si="47"/>
        <v>2017</v>
      </c>
      <c r="P198" s="58">
        <f>[1]日EV!K140</f>
        <v>0</v>
      </c>
      <c r="Q198" s="44">
        <f>[1]米EV!J136</f>
        <v>0</v>
      </c>
      <c r="R198" s="44">
        <f>[1]欧EV!K139</f>
        <v>0</v>
      </c>
      <c r="S198" s="108">
        <f>[1]中EV!K140</f>
        <v>0</v>
      </c>
      <c r="T198" s="45">
        <f>[1]般EV!K140</f>
        <v>0</v>
      </c>
      <c r="U198" s="56">
        <f t="shared" si="43"/>
        <v>0</v>
      </c>
      <c r="V198" s="57">
        <f t="shared" si="48"/>
        <v>3599</v>
      </c>
      <c r="W198" s="109">
        <f t="shared" si="44"/>
        <v>0</v>
      </c>
      <c r="X198" s="152"/>
    </row>
    <row r="199" spans="2:24" ht="18" hidden="1" customHeight="1">
      <c r="B199" s="150"/>
      <c r="C199" s="55">
        <f t="shared" si="45"/>
        <v>2018</v>
      </c>
      <c r="D199" s="58">
        <f>[1]日EV!H479</f>
        <v>13.292018002875599</v>
      </c>
      <c r="E199" s="44">
        <f>[1]米EV!H475</f>
        <v>6688.2837857693721</v>
      </c>
      <c r="F199" s="44">
        <f>[1]欧EV!H478</f>
        <v>0</v>
      </c>
      <c r="G199" s="108">
        <f>[1]中EV!H512</f>
        <v>0</v>
      </c>
      <c r="H199" s="45">
        <f>[1]般EV!H512</f>
        <v>0</v>
      </c>
      <c r="I199" s="56">
        <f t="shared" si="41"/>
        <v>6701.575803772248</v>
      </c>
      <c r="J199" s="57">
        <f t="shared" si="46"/>
        <v>54598.140635196374</v>
      </c>
      <c r="K199" s="109">
        <f t="shared" si="42"/>
        <v>4.3832882620008055E-4</v>
      </c>
      <c r="L199" s="152"/>
      <c r="M199" s="137"/>
      <c r="N199" s="150"/>
      <c r="O199" s="55">
        <f t="shared" si="47"/>
        <v>2018</v>
      </c>
      <c r="P199" s="58">
        <f>[1]日EV!K141</f>
        <v>0</v>
      </c>
      <c r="Q199" s="44">
        <f>[1]米EV!J137</f>
        <v>1</v>
      </c>
      <c r="R199" s="44">
        <f>[1]欧EV!K140</f>
        <v>0</v>
      </c>
      <c r="S199" s="108">
        <f>[1]中EV!K141</f>
        <v>0</v>
      </c>
      <c r="T199" s="45">
        <f>[1]般EV!K141</f>
        <v>0</v>
      </c>
      <c r="U199" s="56">
        <f t="shared" si="43"/>
        <v>1</v>
      </c>
      <c r="V199" s="57">
        <f t="shared" si="48"/>
        <v>3600</v>
      </c>
      <c r="W199" s="109">
        <f t="shared" si="44"/>
        <v>6.1229563102575433E-7</v>
      </c>
      <c r="X199" s="152"/>
    </row>
    <row r="200" spans="2:24" ht="18" hidden="1" customHeight="1">
      <c r="B200" s="150"/>
      <c r="C200" s="55">
        <f t="shared" si="45"/>
        <v>2019</v>
      </c>
      <c r="D200" s="58">
        <f>[1]日EV!H480</f>
        <v>12.910669195389975</v>
      </c>
      <c r="E200" s="44">
        <f>[1]米EV!H476</f>
        <v>7117.8401045875044</v>
      </c>
      <c r="F200" s="44">
        <f>[1]欧EV!H479</f>
        <v>0</v>
      </c>
      <c r="G200" s="108">
        <f>[1]中EV!H513</f>
        <v>0</v>
      </c>
      <c r="H200" s="45">
        <f>[1]般EV!H513</f>
        <v>0</v>
      </c>
      <c r="I200" s="56">
        <f t="shared" si="41"/>
        <v>7130.7507737828946</v>
      </c>
      <c r="J200" s="57">
        <f t="shared" si="46"/>
        <v>61728.891408979267</v>
      </c>
      <c r="K200" s="109">
        <f t="shared" si="42"/>
        <v>4.3627085705811778E-4</v>
      </c>
      <c r="L200" s="152"/>
      <c r="M200" s="137"/>
      <c r="N200" s="150"/>
      <c r="O200" s="55">
        <f t="shared" si="47"/>
        <v>2019</v>
      </c>
      <c r="P200" s="58">
        <f>[1]日EV!K142</f>
        <v>0</v>
      </c>
      <c r="Q200" s="44">
        <f>[1]米EV!J138</f>
        <v>0</v>
      </c>
      <c r="R200" s="44">
        <f>[1]欧EV!K141</f>
        <v>0</v>
      </c>
      <c r="S200" s="108">
        <f>[1]中EV!K142</f>
        <v>0</v>
      </c>
      <c r="T200" s="45">
        <f>[1]般EV!K142</f>
        <v>0</v>
      </c>
      <c r="U200" s="56">
        <f t="shared" si="43"/>
        <v>0</v>
      </c>
      <c r="V200" s="57">
        <f t="shared" si="48"/>
        <v>3600</v>
      </c>
      <c r="W200" s="109">
        <f t="shared" si="44"/>
        <v>0</v>
      </c>
      <c r="X200" s="152"/>
    </row>
    <row r="201" spans="2:24" ht="18" hidden="1" customHeight="1">
      <c r="B201" s="150"/>
      <c r="C201" s="55">
        <v>2020</v>
      </c>
      <c r="D201" s="58">
        <f>[1]日EV!H481</f>
        <v>12.325079648928112</v>
      </c>
      <c r="E201" s="44">
        <f>[1]米EV!H477</f>
        <v>6871.6678023950408</v>
      </c>
      <c r="F201" s="44">
        <f>[1]欧EV!H480</f>
        <v>726.43826216362402</v>
      </c>
      <c r="G201" s="108">
        <f>[1]中EV!H514</f>
        <v>2244.0671185839983</v>
      </c>
      <c r="H201" s="45">
        <f>[1]般EV!H514</f>
        <v>4.0201851998101255</v>
      </c>
      <c r="I201" s="56">
        <f t="shared" si="41"/>
        <v>9858.5184479914024</v>
      </c>
      <c r="J201" s="57">
        <f t="shared" si="46"/>
        <v>71587.409856970669</v>
      </c>
      <c r="K201" s="109">
        <f t="shared" si="42"/>
        <v>5.7182097546471867E-4</v>
      </c>
      <c r="L201" s="152"/>
      <c r="M201" s="137"/>
      <c r="N201" s="150"/>
      <c r="O201" s="55">
        <v>2020</v>
      </c>
      <c r="P201" s="58">
        <f>[1]日EV!K143</f>
        <v>0</v>
      </c>
      <c r="Q201" s="44">
        <f>[1]米EV!J139</f>
        <v>0</v>
      </c>
      <c r="R201" s="44">
        <f>[1]欧EV!K142</f>
        <v>550</v>
      </c>
      <c r="S201" s="108">
        <f>[1]中EV!K143</f>
        <v>2791</v>
      </c>
      <c r="T201" s="45">
        <f>[1]般EV!K143</f>
        <v>5</v>
      </c>
      <c r="U201" s="56">
        <f t="shared" si="43"/>
        <v>3346</v>
      </c>
      <c r="V201" s="57">
        <f t="shared" si="48"/>
        <v>6946</v>
      </c>
      <c r="W201" s="109">
        <f t="shared" si="44"/>
        <v>1.7075174655664252E-3</v>
      </c>
      <c r="X201" s="152"/>
    </row>
    <row r="202" spans="2:24" ht="18" hidden="1" customHeight="1">
      <c r="B202" s="150"/>
      <c r="C202" s="55">
        <v>2021</v>
      </c>
      <c r="D202" s="111">
        <f>[1]日EV!H482</f>
        <v>933.86407220368517</v>
      </c>
      <c r="E202" s="112">
        <f>[1]米EV!H478</f>
        <v>6597.0611646455391</v>
      </c>
      <c r="F202" s="112">
        <f>[1]欧EV!H481</f>
        <v>26287.378395656742</v>
      </c>
      <c r="G202" s="113">
        <f>[1]中EV!H515</f>
        <v>5987.5421907641394</v>
      </c>
      <c r="H202" s="114">
        <f>[1]般EV!H515</f>
        <v>221.91404406619506</v>
      </c>
      <c r="I202" s="56">
        <f t="shared" si="41"/>
        <v>40027.759867336303</v>
      </c>
      <c r="J202" s="57">
        <f t="shared" si="46"/>
        <v>111615.16972430696</v>
      </c>
      <c r="K202" s="109">
        <f t="shared" si="42"/>
        <v>2.1609767716626615E-3</v>
      </c>
      <c r="L202" s="152"/>
      <c r="M202" s="137"/>
      <c r="N202" s="150"/>
      <c r="O202" s="55">
        <v>2021</v>
      </c>
      <c r="P202" s="58">
        <f>[1]日EV!K144</f>
        <v>1312</v>
      </c>
      <c r="Q202" s="44">
        <f>[1]米EV!J140</f>
        <v>0</v>
      </c>
      <c r="R202" s="44">
        <f>[1]欧EV!K143</f>
        <v>8168</v>
      </c>
      <c r="S202" s="108">
        <f>[1]中EV!K144</f>
        <v>4656</v>
      </c>
      <c r="T202" s="45">
        <f>[1]般EV!K144</f>
        <v>271</v>
      </c>
      <c r="U202" s="56">
        <f t="shared" si="43"/>
        <v>14407</v>
      </c>
      <c r="V202" s="57">
        <f t="shared" si="48"/>
        <v>21353</v>
      </c>
      <c r="W202" s="109">
        <f t="shared" si="44"/>
        <v>5.4948177388750635E-3</v>
      </c>
      <c r="X202" s="152"/>
    </row>
    <row r="203" spans="2:24" ht="18" hidden="1" customHeight="1">
      <c r="B203" s="150"/>
      <c r="C203" s="55">
        <v>2022</v>
      </c>
      <c r="D203" s="115">
        <f>[1]日EV!H483*C$5/12</f>
        <v>325.13366039632666</v>
      </c>
      <c r="E203" s="116">
        <f>[1]米EV!H479*C$5/12</f>
        <v>1047.4063395614744</v>
      </c>
      <c r="F203" s="116">
        <f>[1]欧EV!H482*C$5/12</f>
        <v>6704.5995377271065</v>
      </c>
      <c r="G203" s="117">
        <f>[1]中EV!H516*C$5/12</f>
        <v>1192.2685468433049</v>
      </c>
      <c r="H203" s="118">
        <f>[1]般EV!H516*C$5/12</f>
        <v>70.472777273201089</v>
      </c>
      <c r="I203" s="56">
        <f t="shared" si="41"/>
        <v>9339.8808618014136</v>
      </c>
      <c r="J203" s="57">
        <f t="shared" si="46"/>
        <v>120955.05058610838</v>
      </c>
      <c r="K203" s="109">
        <f t="shared" si="42"/>
        <v>3.0565000737473882E-3</v>
      </c>
      <c r="L203" s="152"/>
      <c r="M203" s="137"/>
      <c r="N203" s="150"/>
      <c r="O203" s="55">
        <v>2022</v>
      </c>
      <c r="P203" s="58">
        <f>[1]日EV!K145</f>
        <v>237</v>
      </c>
      <c r="Q203" s="44">
        <f>[1]米EV!J141</f>
        <v>0</v>
      </c>
      <c r="R203" s="44">
        <f>[1]欧EV!K144</f>
        <v>1424</v>
      </c>
      <c r="S203" s="108">
        <f>[1]中EV!K145</f>
        <v>1065</v>
      </c>
      <c r="T203" s="45">
        <f>[1]般EV!K145</f>
        <v>148</v>
      </c>
      <c r="U203" s="56">
        <f t="shared" ref="U203" si="49">SUM(P203:T203)</f>
        <v>2874</v>
      </c>
      <c r="V203" s="57">
        <f t="shared" si="48"/>
        <v>24227</v>
      </c>
      <c r="W203" s="109">
        <f t="shared" si="44"/>
        <v>6.3393469634439818E-3</v>
      </c>
      <c r="X203" s="152"/>
    </row>
    <row r="204" spans="2:24" ht="18" hidden="1" customHeight="1">
      <c r="B204" s="150"/>
      <c r="C204" s="55">
        <v>2023</v>
      </c>
      <c r="D204" s="71"/>
      <c r="E204" s="68"/>
      <c r="F204" s="68"/>
      <c r="G204" s="69"/>
      <c r="H204" s="70"/>
      <c r="I204" s="56"/>
      <c r="J204" s="57"/>
      <c r="K204" s="56"/>
      <c r="L204" s="152"/>
      <c r="M204" s="137"/>
      <c r="N204" s="150"/>
      <c r="O204" s="55">
        <v>2023</v>
      </c>
      <c r="P204" s="71"/>
      <c r="Q204" s="68"/>
      <c r="R204" s="68"/>
      <c r="S204" s="69"/>
      <c r="T204" s="70"/>
      <c r="U204" s="56"/>
      <c r="V204" s="57"/>
      <c r="W204" s="56"/>
      <c r="X204" s="152"/>
    </row>
    <row r="205" spans="2:24" ht="18" hidden="1" customHeight="1">
      <c r="B205" s="150"/>
      <c r="C205" s="55">
        <v>2024</v>
      </c>
      <c r="D205" s="71"/>
      <c r="E205" s="68"/>
      <c r="F205" s="68"/>
      <c r="G205" s="69"/>
      <c r="H205" s="70"/>
      <c r="I205" s="56"/>
      <c r="J205" s="57"/>
      <c r="K205" s="56"/>
      <c r="L205" s="152"/>
      <c r="M205" s="137"/>
      <c r="N205" s="150"/>
      <c r="O205" s="55">
        <v>2024</v>
      </c>
      <c r="P205" s="71"/>
      <c r="Q205" s="68"/>
      <c r="R205" s="68"/>
      <c r="S205" s="69"/>
      <c r="T205" s="70"/>
      <c r="U205" s="56"/>
      <c r="V205" s="57"/>
      <c r="W205" s="56"/>
      <c r="X205" s="152"/>
    </row>
    <row r="206" spans="2:24" ht="18" hidden="1" customHeight="1">
      <c r="B206" s="150"/>
      <c r="C206" s="55">
        <v>2025</v>
      </c>
      <c r="D206" s="71"/>
      <c r="E206" s="68"/>
      <c r="F206" s="68"/>
      <c r="G206" s="69"/>
      <c r="H206" s="70"/>
      <c r="I206" s="56"/>
      <c r="J206" s="57"/>
      <c r="K206" s="56"/>
      <c r="L206" s="152"/>
      <c r="M206" s="137"/>
      <c r="N206" s="150"/>
      <c r="O206" s="55">
        <v>2025</v>
      </c>
      <c r="P206" s="71"/>
      <c r="Q206" s="68"/>
      <c r="R206" s="68"/>
      <c r="S206" s="69"/>
      <c r="T206" s="70"/>
      <c r="U206" s="56"/>
      <c r="V206" s="57"/>
      <c r="W206" s="56"/>
      <c r="X206" s="152"/>
    </row>
    <row r="207" spans="2:24" ht="18" hidden="1" customHeight="1">
      <c r="B207" s="151"/>
      <c r="C207" s="119"/>
      <c r="D207" s="120"/>
      <c r="E207" s="121"/>
      <c r="F207" s="121"/>
      <c r="G207" s="122"/>
      <c r="H207" s="123"/>
      <c r="I207" s="124"/>
      <c r="J207" s="125"/>
      <c r="K207" s="126"/>
      <c r="L207" s="152"/>
      <c r="M207" s="137"/>
      <c r="N207" s="151"/>
      <c r="O207" s="119"/>
      <c r="P207" s="120"/>
      <c r="Q207" s="121"/>
      <c r="R207" s="121"/>
      <c r="S207" s="122"/>
      <c r="T207" s="123"/>
      <c r="U207" s="124"/>
      <c r="V207" s="125"/>
      <c r="W207" s="126"/>
      <c r="X207" s="152"/>
    </row>
    <row r="208" spans="2:24" ht="18" hidden="1" customHeight="1">
      <c r="B208" s="149" t="s">
        <v>43</v>
      </c>
      <c r="C208" s="42">
        <v>1997</v>
      </c>
      <c r="D208" s="58">
        <f>[1]日FC!I497</f>
        <v>0</v>
      </c>
      <c r="E208" s="44">
        <f>[1]米FC!H491</f>
        <v>0</v>
      </c>
      <c r="F208" s="44">
        <f>[1]欧FC!H492</f>
        <v>0</v>
      </c>
      <c r="G208" s="108"/>
      <c r="H208" s="45">
        <f>[1]般FC!H491</f>
        <v>0</v>
      </c>
      <c r="I208" s="43">
        <f t="shared" ref="I208:I233" si="50">SUM(D208:H208)</f>
        <v>0</v>
      </c>
      <c r="J208" s="129">
        <f>I208</f>
        <v>0</v>
      </c>
      <c r="K208" s="130">
        <f t="shared" ref="K208:K233" si="51">I208/I50</f>
        <v>0</v>
      </c>
      <c r="L208" s="152">
        <f>SUM(I208:I237)/I80</f>
        <v>1.048505463044096E-3</v>
      </c>
      <c r="M208" s="137"/>
      <c r="N208" s="149" t="s">
        <v>43</v>
      </c>
      <c r="O208" s="42">
        <v>1997</v>
      </c>
      <c r="P208" s="58">
        <f>[1]日FC!K121</f>
        <v>0</v>
      </c>
      <c r="Q208" s="44">
        <f>[1]米FC!K120</f>
        <v>0</v>
      </c>
      <c r="R208" s="44">
        <f>[1]欧FC!K120</f>
        <v>0</v>
      </c>
      <c r="S208" s="108"/>
      <c r="T208" s="45">
        <f>[1]般FC!K120</f>
        <v>0</v>
      </c>
      <c r="U208" s="43">
        <f t="shared" ref="U208:U232" si="52">SUM(P208:T208)</f>
        <v>0</v>
      </c>
      <c r="V208" s="129">
        <f>U208</f>
        <v>0</v>
      </c>
      <c r="W208" s="130">
        <f t="shared" ref="W208:W233" si="53">U208/U50</f>
        <v>0</v>
      </c>
      <c r="X208" s="152">
        <f>SUM(U208:U237)/U80</f>
        <v>9.3535604431367147E-4</v>
      </c>
    </row>
    <row r="209" spans="2:24" ht="18" hidden="1" customHeight="1">
      <c r="B209" s="150"/>
      <c r="C209" s="55">
        <f>C208+1</f>
        <v>1998</v>
      </c>
      <c r="D209" s="58">
        <f>[1]日FC!I498</f>
        <v>0</v>
      </c>
      <c r="E209" s="44">
        <f>[1]米FC!H492</f>
        <v>0</v>
      </c>
      <c r="F209" s="44">
        <f>[1]欧FC!H493</f>
        <v>0</v>
      </c>
      <c r="G209" s="108"/>
      <c r="H209" s="45">
        <f>[1]般FC!H492</f>
        <v>0</v>
      </c>
      <c r="I209" s="56">
        <f t="shared" si="50"/>
        <v>0</v>
      </c>
      <c r="J209" s="57">
        <f>J208+I209</f>
        <v>0</v>
      </c>
      <c r="K209" s="130">
        <f t="shared" si="51"/>
        <v>0</v>
      </c>
      <c r="L209" s="152"/>
      <c r="M209" s="137"/>
      <c r="N209" s="150"/>
      <c r="O209" s="55">
        <f>O208+1</f>
        <v>1998</v>
      </c>
      <c r="P209" s="58">
        <f>[1]日FC!K122</f>
        <v>0</v>
      </c>
      <c r="Q209" s="44">
        <f>[1]米FC!K121</f>
        <v>0</v>
      </c>
      <c r="R209" s="44">
        <f>[1]欧FC!K121</f>
        <v>0</v>
      </c>
      <c r="S209" s="108"/>
      <c r="T209" s="45">
        <f>[1]般FC!K121</f>
        <v>0</v>
      </c>
      <c r="U209" s="56">
        <f t="shared" si="52"/>
        <v>0</v>
      </c>
      <c r="V209" s="57">
        <f>V208+U209</f>
        <v>0</v>
      </c>
      <c r="W209" s="130">
        <f t="shared" si="53"/>
        <v>0</v>
      </c>
      <c r="X209" s="152"/>
    </row>
    <row r="210" spans="2:24" ht="18" hidden="1" customHeight="1">
      <c r="B210" s="150"/>
      <c r="C210" s="55">
        <f t="shared" ref="C210:C230" si="54">C209+1</f>
        <v>1999</v>
      </c>
      <c r="D210" s="58">
        <f>[1]日FC!I499</f>
        <v>0</v>
      </c>
      <c r="E210" s="44">
        <f>[1]米FC!H493</f>
        <v>0</v>
      </c>
      <c r="F210" s="44">
        <f>[1]欧FC!H494</f>
        <v>0</v>
      </c>
      <c r="G210" s="108"/>
      <c r="H210" s="45">
        <f>[1]般FC!H493</f>
        <v>0</v>
      </c>
      <c r="I210" s="56">
        <f t="shared" si="50"/>
        <v>0</v>
      </c>
      <c r="J210" s="57">
        <f t="shared" ref="J210:J233" si="55">J209+I210</f>
        <v>0</v>
      </c>
      <c r="K210" s="130">
        <f t="shared" si="51"/>
        <v>0</v>
      </c>
      <c r="L210" s="152"/>
      <c r="M210" s="137"/>
      <c r="N210" s="150"/>
      <c r="O210" s="55">
        <f t="shared" ref="O210:O230" si="56">O209+1</f>
        <v>1999</v>
      </c>
      <c r="P210" s="58">
        <f>[1]日FC!K123</f>
        <v>0</v>
      </c>
      <c r="Q210" s="44">
        <f>[1]米FC!K122</f>
        <v>0</v>
      </c>
      <c r="R210" s="44">
        <f>[1]欧FC!K122</f>
        <v>0</v>
      </c>
      <c r="S210" s="108"/>
      <c r="T210" s="45">
        <f>[1]般FC!K122</f>
        <v>0</v>
      </c>
      <c r="U210" s="56">
        <f t="shared" si="52"/>
        <v>0</v>
      </c>
      <c r="V210" s="57">
        <f t="shared" ref="V210:V233" si="57">V209+U210</f>
        <v>0</v>
      </c>
      <c r="W210" s="130">
        <f t="shared" si="53"/>
        <v>0</v>
      </c>
      <c r="X210" s="152"/>
    </row>
    <row r="211" spans="2:24" ht="18" hidden="1" customHeight="1">
      <c r="B211" s="150"/>
      <c r="C211" s="55">
        <f t="shared" si="54"/>
        <v>2000</v>
      </c>
      <c r="D211" s="58">
        <f>[1]日FC!I500</f>
        <v>0</v>
      </c>
      <c r="E211" s="44">
        <f>[1]米FC!H494</f>
        <v>0</v>
      </c>
      <c r="F211" s="44">
        <f>[1]欧FC!H495</f>
        <v>0</v>
      </c>
      <c r="G211" s="108"/>
      <c r="H211" s="45">
        <f>[1]般FC!H494</f>
        <v>0</v>
      </c>
      <c r="I211" s="56">
        <f t="shared" si="50"/>
        <v>0</v>
      </c>
      <c r="J211" s="57">
        <f t="shared" si="55"/>
        <v>0</v>
      </c>
      <c r="K211" s="130">
        <f t="shared" si="51"/>
        <v>0</v>
      </c>
      <c r="L211" s="152"/>
      <c r="M211" s="137"/>
      <c r="N211" s="150"/>
      <c r="O211" s="55">
        <f t="shared" si="56"/>
        <v>2000</v>
      </c>
      <c r="P211" s="58">
        <f>[1]日FC!K124</f>
        <v>0</v>
      </c>
      <c r="Q211" s="44">
        <f>[1]米FC!K123</f>
        <v>0</v>
      </c>
      <c r="R211" s="44">
        <f>[1]欧FC!K123</f>
        <v>0</v>
      </c>
      <c r="S211" s="108"/>
      <c r="T211" s="45">
        <f>[1]般FC!K123</f>
        <v>0</v>
      </c>
      <c r="U211" s="56">
        <f t="shared" si="52"/>
        <v>0</v>
      </c>
      <c r="V211" s="57">
        <f t="shared" si="57"/>
        <v>0</v>
      </c>
      <c r="W211" s="130">
        <f t="shared" si="53"/>
        <v>0</v>
      </c>
      <c r="X211" s="152"/>
    </row>
    <row r="212" spans="2:24" ht="18" hidden="1" customHeight="1">
      <c r="B212" s="150"/>
      <c r="C212" s="55">
        <f t="shared" si="54"/>
        <v>2001</v>
      </c>
      <c r="D212" s="58">
        <f>[1]日FC!I501</f>
        <v>0</v>
      </c>
      <c r="E212" s="44">
        <f>[1]米FC!H495</f>
        <v>0</v>
      </c>
      <c r="F212" s="44">
        <f>[1]欧FC!H496</f>
        <v>0</v>
      </c>
      <c r="G212" s="108"/>
      <c r="H212" s="45">
        <f>[1]般FC!H495</f>
        <v>0</v>
      </c>
      <c r="I212" s="56">
        <f t="shared" si="50"/>
        <v>0</v>
      </c>
      <c r="J212" s="57">
        <f t="shared" si="55"/>
        <v>0</v>
      </c>
      <c r="K212" s="130">
        <f t="shared" si="51"/>
        <v>0</v>
      </c>
      <c r="L212" s="152"/>
      <c r="M212" s="137"/>
      <c r="N212" s="150"/>
      <c r="O212" s="55">
        <f t="shared" si="56"/>
        <v>2001</v>
      </c>
      <c r="P212" s="58">
        <f>[1]日FC!K125</f>
        <v>0</v>
      </c>
      <c r="Q212" s="44">
        <f>[1]米FC!K124</f>
        <v>0</v>
      </c>
      <c r="R212" s="44">
        <f>[1]欧FC!K124</f>
        <v>0</v>
      </c>
      <c r="S212" s="108"/>
      <c r="T212" s="45">
        <f>[1]般FC!K124</f>
        <v>0</v>
      </c>
      <c r="U212" s="56">
        <f t="shared" si="52"/>
        <v>0</v>
      </c>
      <c r="V212" s="57">
        <f t="shared" si="57"/>
        <v>0</v>
      </c>
      <c r="W212" s="130">
        <f t="shared" si="53"/>
        <v>0</v>
      </c>
      <c r="X212" s="152"/>
    </row>
    <row r="213" spans="2:24" ht="18" hidden="1" customHeight="1">
      <c r="B213" s="150"/>
      <c r="C213" s="55">
        <f t="shared" si="54"/>
        <v>2002</v>
      </c>
      <c r="D213" s="58">
        <f>[1]日FC!I502</f>
        <v>0</v>
      </c>
      <c r="E213" s="44">
        <f>[1]米FC!H496</f>
        <v>0</v>
      </c>
      <c r="F213" s="44">
        <f>[1]欧FC!H497</f>
        <v>0</v>
      </c>
      <c r="G213" s="108"/>
      <c r="H213" s="45">
        <f>[1]般FC!H496</f>
        <v>0</v>
      </c>
      <c r="I213" s="56">
        <f t="shared" si="50"/>
        <v>0</v>
      </c>
      <c r="J213" s="57">
        <f t="shared" si="55"/>
        <v>0</v>
      </c>
      <c r="K213" s="130">
        <f t="shared" si="51"/>
        <v>0</v>
      </c>
      <c r="L213" s="152"/>
      <c r="M213" s="110"/>
      <c r="N213" s="150"/>
      <c r="O213" s="55">
        <f t="shared" si="56"/>
        <v>2002</v>
      </c>
      <c r="P213" s="58">
        <f>[1]日FC!K126</f>
        <v>7</v>
      </c>
      <c r="Q213" s="44">
        <f>[1]米FC!K125</f>
        <v>0</v>
      </c>
      <c r="R213" s="44">
        <f>[1]欧FC!K125</f>
        <v>0</v>
      </c>
      <c r="S213" s="108"/>
      <c r="T213" s="45">
        <f>[1]般FC!K125</f>
        <v>0</v>
      </c>
      <c r="U213" s="56">
        <f t="shared" si="52"/>
        <v>7</v>
      </c>
      <c r="V213" s="57">
        <f t="shared" si="57"/>
        <v>7</v>
      </c>
      <c r="W213" s="130">
        <f t="shared" si="53"/>
        <v>1.6775708773695687E-4</v>
      </c>
      <c r="X213" s="152"/>
    </row>
    <row r="214" spans="2:24" ht="18" hidden="1" customHeight="1">
      <c r="B214" s="150"/>
      <c r="C214" s="55">
        <f t="shared" si="54"/>
        <v>2003</v>
      </c>
      <c r="D214" s="58">
        <f>[1]日FC!I503</f>
        <v>0</v>
      </c>
      <c r="E214" s="44">
        <f>[1]米FC!H497</f>
        <v>0</v>
      </c>
      <c r="F214" s="44">
        <f>[1]欧FC!H498</f>
        <v>0</v>
      </c>
      <c r="G214" s="108"/>
      <c r="H214" s="45">
        <f>[1]般FC!H497</f>
        <v>0</v>
      </c>
      <c r="I214" s="56">
        <f t="shared" si="50"/>
        <v>0</v>
      </c>
      <c r="J214" s="57">
        <f t="shared" si="55"/>
        <v>0</v>
      </c>
      <c r="K214" s="130">
        <f t="shared" si="51"/>
        <v>0</v>
      </c>
      <c r="L214" s="152"/>
      <c r="M214" s="110"/>
      <c r="N214" s="150"/>
      <c r="O214" s="55">
        <f t="shared" si="56"/>
        <v>2003</v>
      </c>
      <c r="P214" s="58">
        <f>[1]日FC!K127</f>
        <v>10</v>
      </c>
      <c r="Q214" s="44">
        <f>[1]米FC!K126</f>
        <v>0</v>
      </c>
      <c r="R214" s="44">
        <f>[1]欧FC!K126</f>
        <v>0</v>
      </c>
      <c r="S214" s="108"/>
      <c r="T214" s="45">
        <f>[1]般FC!K126</f>
        <v>0</v>
      </c>
      <c r="U214" s="56">
        <f t="shared" si="52"/>
        <v>10</v>
      </c>
      <c r="V214" s="57">
        <f t="shared" si="57"/>
        <v>17</v>
      </c>
      <c r="W214" s="130">
        <f t="shared" si="53"/>
        <v>1.8699278207861175E-4</v>
      </c>
      <c r="X214" s="152"/>
    </row>
    <row r="215" spans="2:24" ht="18" hidden="1" customHeight="1">
      <c r="B215" s="150"/>
      <c r="C215" s="55">
        <f t="shared" si="54"/>
        <v>2004</v>
      </c>
      <c r="D215" s="58">
        <f>[1]日FC!I504</f>
        <v>0</v>
      </c>
      <c r="E215" s="44">
        <f>[1]米FC!H498</f>
        <v>0</v>
      </c>
      <c r="F215" s="44">
        <f>[1]欧FC!H499</f>
        <v>0</v>
      </c>
      <c r="G215" s="108"/>
      <c r="H215" s="45">
        <f>[1]般FC!H498</f>
        <v>0</v>
      </c>
      <c r="I215" s="56">
        <f t="shared" si="50"/>
        <v>0</v>
      </c>
      <c r="J215" s="57">
        <f t="shared" si="55"/>
        <v>0</v>
      </c>
      <c r="K215" s="130">
        <f t="shared" si="51"/>
        <v>0</v>
      </c>
      <c r="L215" s="152"/>
      <c r="M215" s="110"/>
      <c r="N215" s="150"/>
      <c r="O215" s="55">
        <f t="shared" si="56"/>
        <v>2004</v>
      </c>
      <c r="P215" s="58">
        <f>[1]日FC!K128</f>
        <v>0</v>
      </c>
      <c r="Q215" s="44">
        <f>[1]米FC!K127</f>
        <v>0</v>
      </c>
      <c r="R215" s="44">
        <f>[1]欧FC!K127</f>
        <v>0</v>
      </c>
      <c r="S215" s="108"/>
      <c r="T215" s="45">
        <f>[1]般FC!K127</f>
        <v>0</v>
      </c>
      <c r="U215" s="56">
        <f t="shared" si="52"/>
        <v>0</v>
      </c>
      <c r="V215" s="57">
        <f t="shared" si="57"/>
        <v>17</v>
      </c>
      <c r="W215" s="130">
        <f t="shared" si="53"/>
        <v>0</v>
      </c>
      <c r="X215" s="152"/>
    </row>
    <row r="216" spans="2:24" ht="18" hidden="1" customHeight="1">
      <c r="B216" s="150"/>
      <c r="C216" s="55">
        <f t="shared" si="54"/>
        <v>2005</v>
      </c>
      <c r="D216" s="58">
        <f>[1]日FC!I505</f>
        <v>0</v>
      </c>
      <c r="E216" s="44">
        <f>[1]米FC!H499</f>
        <v>0</v>
      </c>
      <c r="F216" s="44">
        <f>[1]欧FC!H500</f>
        <v>0</v>
      </c>
      <c r="G216" s="108"/>
      <c r="H216" s="45">
        <f>[1]般FC!H499</f>
        <v>0</v>
      </c>
      <c r="I216" s="56">
        <f t="shared" si="50"/>
        <v>0</v>
      </c>
      <c r="J216" s="57">
        <f t="shared" si="55"/>
        <v>0</v>
      </c>
      <c r="K216" s="130">
        <f t="shared" si="51"/>
        <v>0</v>
      </c>
      <c r="L216" s="152"/>
      <c r="M216" s="110"/>
      <c r="N216" s="150"/>
      <c r="O216" s="55">
        <f t="shared" si="56"/>
        <v>2005</v>
      </c>
      <c r="P216" s="58">
        <f>[1]日FC!K129</f>
        <v>15</v>
      </c>
      <c r="Q216" s="44">
        <f>[1]米FC!K128</f>
        <v>0</v>
      </c>
      <c r="R216" s="44">
        <f>[1]欧FC!K128</f>
        <v>0</v>
      </c>
      <c r="S216" s="108"/>
      <c r="T216" s="45">
        <f>[1]般FC!K128</f>
        <v>0</v>
      </c>
      <c r="U216" s="56">
        <f t="shared" si="52"/>
        <v>15</v>
      </c>
      <c r="V216" s="57">
        <f t="shared" si="57"/>
        <v>32</v>
      </c>
      <c r="W216" s="130">
        <f t="shared" si="53"/>
        <v>6.5341540230786318E-5</v>
      </c>
      <c r="X216" s="152"/>
    </row>
    <row r="217" spans="2:24" ht="18" hidden="1" customHeight="1">
      <c r="B217" s="150"/>
      <c r="C217" s="55">
        <f t="shared" si="54"/>
        <v>2006</v>
      </c>
      <c r="D217" s="58">
        <f>[1]日FC!I506</f>
        <v>0</v>
      </c>
      <c r="E217" s="44">
        <f>[1]米FC!H500</f>
        <v>0</v>
      </c>
      <c r="F217" s="44">
        <f>[1]欧FC!H501</f>
        <v>0</v>
      </c>
      <c r="G217" s="108"/>
      <c r="H217" s="45">
        <f>[1]般FC!H500</f>
        <v>0</v>
      </c>
      <c r="I217" s="56">
        <f t="shared" si="50"/>
        <v>0</v>
      </c>
      <c r="J217" s="57">
        <f t="shared" si="55"/>
        <v>0</v>
      </c>
      <c r="K217" s="130">
        <f t="shared" si="51"/>
        <v>0</v>
      </c>
      <c r="L217" s="152"/>
      <c r="M217" s="110"/>
      <c r="N217" s="150"/>
      <c r="O217" s="55">
        <f t="shared" si="56"/>
        <v>2006</v>
      </c>
      <c r="P217" s="58">
        <f>[1]日FC!K130</f>
        <v>0</v>
      </c>
      <c r="Q217" s="44">
        <f>[1]米FC!K129</f>
        <v>0</v>
      </c>
      <c r="R217" s="44">
        <f>[1]欧FC!K129</f>
        <v>0</v>
      </c>
      <c r="S217" s="108"/>
      <c r="T217" s="45">
        <f>[1]般FC!K129</f>
        <v>0</v>
      </c>
      <c r="U217" s="56">
        <f t="shared" si="52"/>
        <v>0</v>
      </c>
      <c r="V217" s="57">
        <f t="shared" si="57"/>
        <v>32</v>
      </c>
      <c r="W217" s="130">
        <f t="shared" si="53"/>
        <v>0</v>
      </c>
      <c r="X217" s="152"/>
    </row>
    <row r="218" spans="2:24" ht="18" hidden="1" customHeight="1">
      <c r="B218" s="150"/>
      <c r="C218" s="55">
        <f t="shared" si="54"/>
        <v>2007</v>
      </c>
      <c r="D218" s="58">
        <f>[1]日FC!I507</f>
        <v>0</v>
      </c>
      <c r="E218" s="44">
        <f>[1]米FC!H501</f>
        <v>0</v>
      </c>
      <c r="F218" s="44">
        <f>[1]欧FC!H502</f>
        <v>0</v>
      </c>
      <c r="G218" s="108"/>
      <c r="H218" s="45">
        <f>[1]般FC!H501</f>
        <v>0</v>
      </c>
      <c r="I218" s="56">
        <f t="shared" si="50"/>
        <v>0</v>
      </c>
      <c r="J218" s="57">
        <f t="shared" si="55"/>
        <v>0</v>
      </c>
      <c r="K218" s="130">
        <f t="shared" si="51"/>
        <v>0</v>
      </c>
      <c r="L218" s="152"/>
      <c r="M218" s="110"/>
      <c r="N218" s="150"/>
      <c r="O218" s="55">
        <f t="shared" si="56"/>
        <v>2007</v>
      </c>
      <c r="P218" s="58">
        <f>[1]日FC!K131</f>
        <v>0</v>
      </c>
      <c r="Q218" s="44">
        <f>[1]米FC!K130</f>
        <v>0</v>
      </c>
      <c r="R218" s="44">
        <f>[1]欧FC!K130</f>
        <v>0</v>
      </c>
      <c r="S218" s="108"/>
      <c r="T218" s="45">
        <f>[1]般FC!K130</f>
        <v>0</v>
      </c>
      <c r="U218" s="56">
        <f t="shared" si="52"/>
        <v>0</v>
      </c>
      <c r="V218" s="57">
        <f t="shared" si="57"/>
        <v>32</v>
      </c>
      <c r="W218" s="130">
        <f t="shared" si="53"/>
        <v>0</v>
      </c>
      <c r="X218" s="152"/>
    </row>
    <row r="219" spans="2:24" ht="18" hidden="1" customHeight="1">
      <c r="B219" s="150"/>
      <c r="C219" s="55">
        <f t="shared" si="54"/>
        <v>2008</v>
      </c>
      <c r="D219" s="58">
        <f>[1]日FC!I508</f>
        <v>0</v>
      </c>
      <c r="E219" s="44">
        <f>[1]米FC!H502</f>
        <v>0</v>
      </c>
      <c r="F219" s="44">
        <f>[1]欧FC!H503</f>
        <v>0</v>
      </c>
      <c r="G219" s="108"/>
      <c r="H219" s="45">
        <f>[1]般FC!H502</f>
        <v>0</v>
      </c>
      <c r="I219" s="56">
        <f t="shared" si="50"/>
        <v>0</v>
      </c>
      <c r="J219" s="57">
        <f t="shared" si="55"/>
        <v>0</v>
      </c>
      <c r="K219" s="130">
        <f t="shared" si="51"/>
        <v>0</v>
      </c>
      <c r="L219" s="152"/>
      <c r="M219" s="110"/>
      <c r="N219" s="150"/>
      <c r="O219" s="55">
        <f t="shared" si="56"/>
        <v>2008</v>
      </c>
      <c r="P219" s="58">
        <f>[1]日FC!K132</f>
        <v>23</v>
      </c>
      <c r="Q219" s="44">
        <f>[1]米FC!K131</f>
        <v>0</v>
      </c>
      <c r="R219" s="44">
        <f>[1]欧FC!K131</f>
        <v>0</v>
      </c>
      <c r="S219" s="108"/>
      <c r="T219" s="45">
        <f>[1]般FC!K131</f>
        <v>0</v>
      </c>
      <c r="U219" s="56">
        <f t="shared" si="52"/>
        <v>23</v>
      </c>
      <c r="V219" s="57">
        <f t="shared" si="57"/>
        <v>55</v>
      </c>
      <c r="W219" s="130">
        <f t="shared" si="53"/>
        <v>5.3991624255854568E-5</v>
      </c>
      <c r="X219" s="152"/>
    </row>
    <row r="220" spans="2:24" ht="18" hidden="1" customHeight="1">
      <c r="B220" s="150"/>
      <c r="C220" s="55">
        <f t="shared" si="54"/>
        <v>2009</v>
      </c>
      <c r="D220" s="58">
        <f>[1]日FC!I509</f>
        <v>0</v>
      </c>
      <c r="E220" s="44">
        <f>[1]米FC!H503</f>
        <v>0</v>
      </c>
      <c r="F220" s="44">
        <f>[1]欧FC!H504</f>
        <v>0</v>
      </c>
      <c r="G220" s="108"/>
      <c r="H220" s="45">
        <f>[1]般FC!H503</f>
        <v>0</v>
      </c>
      <c r="I220" s="56">
        <f t="shared" si="50"/>
        <v>0</v>
      </c>
      <c r="J220" s="57">
        <f t="shared" si="55"/>
        <v>0</v>
      </c>
      <c r="K220" s="130">
        <f t="shared" si="51"/>
        <v>0</v>
      </c>
      <c r="L220" s="152"/>
      <c r="M220" s="110"/>
      <c r="N220" s="150"/>
      <c r="O220" s="55">
        <f t="shared" si="56"/>
        <v>2009</v>
      </c>
      <c r="P220" s="58">
        <f>[1]日FC!K133</f>
        <v>2</v>
      </c>
      <c r="Q220" s="44">
        <f>[1]米FC!K132</f>
        <v>0</v>
      </c>
      <c r="R220" s="44">
        <f>[1]欧FC!K132</f>
        <v>0</v>
      </c>
      <c r="S220" s="108"/>
      <c r="T220" s="45">
        <f>[1]般FC!K132</f>
        <v>0</v>
      </c>
      <c r="U220" s="56">
        <f t="shared" si="52"/>
        <v>2</v>
      </c>
      <c r="V220" s="57">
        <f t="shared" si="57"/>
        <v>57</v>
      </c>
      <c r="W220" s="130">
        <f t="shared" si="53"/>
        <v>3.7486387755446305E-6</v>
      </c>
      <c r="X220" s="152"/>
    </row>
    <row r="221" spans="2:24" ht="18" hidden="1" customHeight="1">
      <c r="B221" s="150"/>
      <c r="C221" s="55">
        <f t="shared" si="54"/>
        <v>2010</v>
      </c>
      <c r="D221" s="58">
        <f>[1]日FC!I510</f>
        <v>0</v>
      </c>
      <c r="E221" s="44">
        <f>[1]米FC!H504</f>
        <v>0</v>
      </c>
      <c r="F221" s="44">
        <f>[1]欧FC!H505</f>
        <v>0</v>
      </c>
      <c r="G221" s="108"/>
      <c r="H221" s="45">
        <f>[1]般FC!H504</f>
        <v>0</v>
      </c>
      <c r="I221" s="56">
        <f t="shared" si="50"/>
        <v>0</v>
      </c>
      <c r="J221" s="57">
        <f t="shared" si="55"/>
        <v>0</v>
      </c>
      <c r="K221" s="130">
        <f t="shared" si="51"/>
        <v>0</v>
      </c>
      <c r="L221" s="152"/>
      <c r="M221" s="110"/>
      <c r="N221" s="150"/>
      <c r="O221" s="55">
        <f t="shared" si="56"/>
        <v>2010</v>
      </c>
      <c r="P221" s="58">
        <f>[1]日FC!K134</f>
        <v>0</v>
      </c>
      <c r="Q221" s="44">
        <f>[1]米FC!K133</f>
        <v>0</v>
      </c>
      <c r="R221" s="44">
        <f>[1]欧FC!K133</f>
        <v>0</v>
      </c>
      <c r="S221" s="108"/>
      <c r="T221" s="45">
        <f>[1]般FC!K133</f>
        <v>0</v>
      </c>
      <c r="U221" s="56">
        <f t="shared" si="52"/>
        <v>0</v>
      </c>
      <c r="V221" s="57">
        <f t="shared" si="57"/>
        <v>57</v>
      </c>
      <c r="W221" s="130">
        <f t="shared" si="53"/>
        <v>0</v>
      </c>
      <c r="X221" s="152"/>
    </row>
    <row r="222" spans="2:24" ht="18" hidden="1" customHeight="1">
      <c r="B222" s="150"/>
      <c r="C222" s="55">
        <f t="shared" si="54"/>
        <v>2011</v>
      </c>
      <c r="D222" s="58">
        <f>[1]日FC!I511</f>
        <v>0</v>
      </c>
      <c r="E222" s="44">
        <f>[1]米FC!H505</f>
        <v>0</v>
      </c>
      <c r="F222" s="44">
        <f>[1]欧FC!H506</f>
        <v>0</v>
      </c>
      <c r="G222" s="108"/>
      <c r="H222" s="45">
        <f>[1]般FC!H505</f>
        <v>0</v>
      </c>
      <c r="I222" s="56">
        <f t="shared" si="50"/>
        <v>0</v>
      </c>
      <c r="J222" s="57">
        <f t="shared" si="55"/>
        <v>0</v>
      </c>
      <c r="K222" s="130">
        <f t="shared" si="51"/>
        <v>0</v>
      </c>
      <c r="L222" s="152"/>
      <c r="M222" s="110"/>
      <c r="N222" s="150"/>
      <c r="O222" s="55">
        <f t="shared" si="56"/>
        <v>2011</v>
      </c>
      <c r="P222" s="58">
        <f>[1]日FC!K135</f>
        <v>0</v>
      </c>
      <c r="Q222" s="44">
        <f>[1]米FC!K134</f>
        <v>0</v>
      </c>
      <c r="R222" s="44">
        <f>[1]欧FC!K134</f>
        <v>0</v>
      </c>
      <c r="S222" s="108"/>
      <c r="T222" s="45">
        <f>[1]般FC!K134</f>
        <v>0</v>
      </c>
      <c r="U222" s="56">
        <f t="shared" si="52"/>
        <v>0</v>
      </c>
      <c r="V222" s="57">
        <f t="shared" si="57"/>
        <v>57</v>
      </c>
      <c r="W222" s="130">
        <f t="shared" si="53"/>
        <v>0</v>
      </c>
      <c r="X222" s="152"/>
    </row>
    <row r="223" spans="2:24" ht="18" hidden="1" customHeight="1">
      <c r="B223" s="150"/>
      <c r="C223" s="55">
        <f t="shared" si="54"/>
        <v>2012</v>
      </c>
      <c r="D223" s="58">
        <f>[1]日FC!I512</f>
        <v>0</v>
      </c>
      <c r="E223" s="44">
        <f>[1]米FC!H506</f>
        <v>0</v>
      </c>
      <c r="F223" s="44">
        <f>[1]欧FC!H507</f>
        <v>0</v>
      </c>
      <c r="G223" s="108"/>
      <c r="H223" s="45">
        <f>[1]般FC!H506</f>
        <v>0</v>
      </c>
      <c r="I223" s="56">
        <f t="shared" si="50"/>
        <v>0</v>
      </c>
      <c r="J223" s="57">
        <f t="shared" si="55"/>
        <v>0</v>
      </c>
      <c r="K223" s="130">
        <f t="shared" si="51"/>
        <v>0</v>
      </c>
      <c r="L223" s="152"/>
      <c r="M223" s="110"/>
      <c r="N223" s="150"/>
      <c r="O223" s="55">
        <f t="shared" si="56"/>
        <v>2012</v>
      </c>
      <c r="P223" s="58">
        <f>[1]日FC!K136</f>
        <v>0</v>
      </c>
      <c r="Q223" s="44">
        <f>[1]米FC!K135</f>
        <v>0</v>
      </c>
      <c r="R223" s="44">
        <f>[1]欧FC!K135</f>
        <v>0</v>
      </c>
      <c r="S223" s="108"/>
      <c r="T223" s="45">
        <f>[1]般FC!K135</f>
        <v>0</v>
      </c>
      <c r="U223" s="56">
        <f t="shared" si="52"/>
        <v>0</v>
      </c>
      <c r="V223" s="57">
        <f t="shared" si="57"/>
        <v>57</v>
      </c>
      <c r="W223" s="130">
        <f t="shared" si="53"/>
        <v>0</v>
      </c>
      <c r="X223" s="152"/>
    </row>
    <row r="224" spans="2:24" ht="18" hidden="1" customHeight="1">
      <c r="B224" s="150"/>
      <c r="C224" s="55">
        <f t="shared" si="54"/>
        <v>2013</v>
      </c>
      <c r="D224" s="58">
        <f>[1]日FC!I513</f>
        <v>0</v>
      </c>
      <c r="E224" s="44">
        <f>[1]米FC!H507</f>
        <v>0</v>
      </c>
      <c r="F224" s="44">
        <f>[1]欧FC!H508</f>
        <v>0</v>
      </c>
      <c r="G224" s="108"/>
      <c r="H224" s="45">
        <f>[1]般FC!H507</f>
        <v>0</v>
      </c>
      <c r="I224" s="56">
        <f t="shared" si="50"/>
        <v>0</v>
      </c>
      <c r="J224" s="57">
        <f t="shared" si="55"/>
        <v>0</v>
      </c>
      <c r="K224" s="130">
        <f t="shared" si="51"/>
        <v>0</v>
      </c>
      <c r="L224" s="152"/>
      <c r="M224" s="110"/>
      <c r="N224" s="150"/>
      <c r="O224" s="55">
        <f t="shared" si="56"/>
        <v>2013</v>
      </c>
      <c r="P224" s="58">
        <f>[1]日FC!K137</f>
        <v>0</v>
      </c>
      <c r="Q224" s="44">
        <f>[1]米FC!K136</f>
        <v>0</v>
      </c>
      <c r="R224" s="44">
        <f>[1]欧FC!K136</f>
        <v>0</v>
      </c>
      <c r="S224" s="108"/>
      <c r="T224" s="45">
        <f>[1]般FC!K136</f>
        <v>0</v>
      </c>
      <c r="U224" s="56">
        <f t="shared" si="52"/>
        <v>0</v>
      </c>
      <c r="V224" s="57">
        <f t="shared" si="57"/>
        <v>57</v>
      </c>
      <c r="W224" s="130">
        <f t="shared" si="53"/>
        <v>0</v>
      </c>
      <c r="X224" s="152"/>
    </row>
    <row r="225" spans="2:24" ht="18" hidden="1" customHeight="1">
      <c r="B225" s="150"/>
      <c r="C225" s="55">
        <f t="shared" si="54"/>
        <v>2014</v>
      </c>
      <c r="D225" s="58">
        <f>[1]日FC!I514</f>
        <v>11.496081550421241</v>
      </c>
      <c r="E225" s="44">
        <f>[1]米FC!H508</f>
        <v>0</v>
      </c>
      <c r="F225" s="44">
        <f>[1]欧FC!H509</f>
        <v>0</v>
      </c>
      <c r="G225" s="108"/>
      <c r="H225" s="45">
        <f>[1]般FC!H508</f>
        <v>0</v>
      </c>
      <c r="I225" s="56">
        <f t="shared" si="50"/>
        <v>11.496081550421241</v>
      </c>
      <c r="J225" s="57">
        <f t="shared" si="55"/>
        <v>11.496081550421241</v>
      </c>
      <c r="K225" s="130">
        <f t="shared" si="51"/>
        <v>1.0934405644249579E-6</v>
      </c>
      <c r="L225" s="152"/>
      <c r="M225" s="110"/>
      <c r="N225" s="150"/>
      <c r="O225" s="55">
        <f t="shared" si="56"/>
        <v>2014</v>
      </c>
      <c r="P225" s="58">
        <f>[1]日FC!K138</f>
        <v>7</v>
      </c>
      <c r="Q225" s="44">
        <f>[1]米FC!K137</f>
        <v>0</v>
      </c>
      <c r="R225" s="44">
        <f>[1]欧FC!K137</f>
        <v>0</v>
      </c>
      <c r="S225" s="108"/>
      <c r="T225" s="45">
        <f>[1]般FC!K137</f>
        <v>0</v>
      </c>
      <c r="U225" s="56">
        <f t="shared" si="52"/>
        <v>7</v>
      </c>
      <c r="V225" s="57">
        <f t="shared" si="57"/>
        <v>64</v>
      </c>
      <c r="W225" s="130">
        <f t="shared" si="53"/>
        <v>5.523728358821394E-6</v>
      </c>
      <c r="X225" s="152"/>
    </row>
    <row r="226" spans="2:24" ht="18" hidden="1" customHeight="1">
      <c r="B226" s="150"/>
      <c r="C226" s="55">
        <f t="shared" si="54"/>
        <v>2015</v>
      </c>
      <c r="D226" s="58">
        <f>[1]日FC!I515</f>
        <v>688.12120707450049</v>
      </c>
      <c r="E226" s="44">
        <f>[1]米FC!H509</f>
        <v>283.78915969266637</v>
      </c>
      <c r="F226" s="44">
        <f>[1]欧FC!H510</f>
        <v>51.732366976895563</v>
      </c>
      <c r="G226" s="108"/>
      <c r="H226" s="45">
        <f>[1]般FC!H509</f>
        <v>4.9268967327074087</v>
      </c>
      <c r="I226" s="56">
        <f t="shared" si="50"/>
        <v>1028.5696304767698</v>
      </c>
      <c r="J226" s="57">
        <f t="shared" si="55"/>
        <v>1040.065712027191</v>
      </c>
      <c r="K226" s="130">
        <f t="shared" si="51"/>
        <v>8.7473821551974353E-5</v>
      </c>
      <c r="L226" s="152"/>
      <c r="M226" s="110"/>
      <c r="N226" s="150"/>
      <c r="O226" s="55">
        <f t="shared" si="56"/>
        <v>2015</v>
      </c>
      <c r="P226" s="58">
        <f>[1]日FC!K139</f>
        <v>412</v>
      </c>
      <c r="Q226" s="44">
        <f>[1]米FC!K138</f>
        <v>72</v>
      </c>
      <c r="R226" s="44">
        <f>[1]欧FC!K138</f>
        <v>21</v>
      </c>
      <c r="S226" s="108"/>
      <c r="T226" s="45">
        <f>[1]般FC!K138</f>
        <v>2</v>
      </c>
      <c r="U226" s="56">
        <f t="shared" si="52"/>
        <v>507</v>
      </c>
      <c r="V226" s="57">
        <f t="shared" si="57"/>
        <v>571</v>
      </c>
      <c r="W226" s="130">
        <f t="shared" si="53"/>
        <v>4.2092084529540011E-4</v>
      </c>
      <c r="X226" s="152"/>
    </row>
    <row r="227" spans="2:24" ht="18" hidden="1" customHeight="1">
      <c r="B227" s="150"/>
      <c r="C227" s="55">
        <f t="shared" si="54"/>
        <v>2016</v>
      </c>
      <c r="D227" s="58">
        <f>[1]日FC!I516</f>
        <v>2248.2126535031621</v>
      </c>
      <c r="E227" s="44">
        <f>[1]米FC!H510</f>
        <v>4359.2967203737553</v>
      </c>
      <c r="F227" s="44">
        <f>[1]欧FC!H511</f>
        <v>197.06943508258075</v>
      </c>
      <c r="G227" s="108"/>
      <c r="H227" s="45">
        <f>[1]般FC!H510</f>
        <v>12.317022505102535</v>
      </c>
      <c r="I227" s="56">
        <f t="shared" si="50"/>
        <v>6816.8958314646006</v>
      </c>
      <c r="J227" s="57">
        <f t="shared" si="55"/>
        <v>7856.9615434917914</v>
      </c>
      <c r="K227" s="130">
        <f t="shared" si="51"/>
        <v>5.2274020922872652E-4</v>
      </c>
      <c r="L227" s="152"/>
      <c r="M227" s="110"/>
      <c r="N227" s="150"/>
      <c r="O227" s="55">
        <f t="shared" si="56"/>
        <v>2016</v>
      </c>
      <c r="P227" s="58">
        <f>[1]日FC!K140</f>
        <v>950</v>
      </c>
      <c r="Q227" s="44">
        <f>[1]米FC!K139</f>
        <v>1034</v>
      </c>
      <c r="R227" s="44">
        <f>[1]欧FC!K139</f>
        <v>59</v>
      </c>
      <c r="S227" s="108"/>
      <c r="T227" s="45">
        <f>[1]般FC!K139</f>
        <v>3</v>
      </c>
      <c r="U227" s="56">
        <f t="shared" si="52"/>
        <v>2046</v>
      </c>
      <c r="V227" s="57">
        <f t="shared" si="57"/>
        <v>2617</v>
      </c>
      <c r="W227" s="130">
        <f t="shared" si="53"/>
        <v>1.4586228062733614E-3</v>
      </c>
      <c r="X227" s="152"/>
    </row>
    <row r="228" spans="2:24" ht="18" hidden="1" customHeight="1">
      <c r="B228" s="150"/>
      <c r="C228" s="55">
        <f t="shared" si="54"/>
        <v>2017</v>
      </c>
      <c r="D228" s="58">
        <f>[1]日FC!I517</f>
        <v>3462.8332881002029</v>
      </c>
      <c r="E228" s="44">
        <f>[1]米FC!H511</f>
        <v>11603.379841485628</v>
      </c>
      <c r="F228" s="44">
        <f>[1]欧FC!H512</f>
        <v>529.57514904701202</v>
      </c>
      <c r="G228" s="108"/>
      <c r="H228" s="45">
        <f>[1]般FC!H511</f>
        <v>12.315220759343601</v>
      </c>
      <c r="I228" s="56">
        <f t="shared" si="50"/>
        <v>15608.103499392186</v>
      </c>
      <c r="J228" s="57">
        <f t="shared" si="55"/>
        <v>23465.065042883976</v>
      </c>
      <c r="K228" s="130">
        <f t="shared" si="51"/>
        <v>1.092774706525923E-3</v>
      </c>
      <c r="L228" s="152"/>
      <c r="M228" s="110"/>
      <c r="N228" s="150"/>
      <c r="O228" s="55">
        <f t="shared" si="56"/>
        <v>2017</v>
      </c>
      <c r="P228" s="58">
        <f>[1]日FC!K141</f>
        <v>769</v>
      </c>
      <c r="Q228" s="44">
        <f>[1]米FC!K140</f>
        <v>1838</v>
      </c>
      <c r="R228" s="44">
        <f>[1]欧FC!K140</f>
        <v>135</v>
      </c>
      <c r="S228" s="108"/>
      <c r="T228" s="45">
        <f>[1]般FC!K140</f>
        <v>0</v>
      </c>
      <c r="U228" s="56">
        <f t="shared" si="52"/>
        <v>2742</v>
      </c>
      <c r="V228" s="57">
        <f t="shared" si="57"/>
        <v>5359</v>
      </c>
      <c r="W228" s="130">
        <f t="shared" si="53"/>
        <v>1.8031478147189997E-3</v>
      </c>
      <c r="X228" s="152"/>
    </row>
    <row r="229" spans="2:24" ht="18" hidden="1" customHeight="1">
      <c r="B229" s="150"/>
      <c r="C229" s="55">
        <f t="shared" si="54"/>
        <v>2018</v>
      </c>
      <c r="D229" s="58">
        <f>[1]日FC!I518</f>
        <v>4290.2523808752121</v>
      </c>
      <c r="E229" s="44">
        <f>[1]米FC!H512</f>
        <v>18301.066749145532</v>
      </c>
      <c r="F229" s="44">
        <f>[1]欧FC!H513</f>
        <v>957.92003459865521</v>
      </c>
      <c r="G229" s="108"/>
      <c r="H229" s="45">
        <f>[1]般FC!H512</f>
        <v>12.308206575478208</v>
      </c>
      <c r="I229" s="56">
        <f t="shared" si="50"/>
        <v>23561.547371194876</v>
      </c>
      <c r="J229" s="57">
        <f t="shared" si="55"/>
        <v>47026.612414078852</v>
      </c>
      <c r="K229" s="130">
        <f t="shared" si="51"/>
        <v>1.5410861124424027E-3</v>
      </c>
      <c r="L229" s="152"/>
      <c r="M229" s="110"/>
      <c r="N229" s="150"/>
      <c r="O229" s="55">
        <f t="shared" si="56"/>
        <v>2018</v>
      </c>
      <c r="P229" s="58">
        <f>[1]日FC!K142</f>
        <v>583</v>
      </c>
      <c r="Q229" s="44">
        <f>[1]米FC!K141</f>
        <v>1700</v>
      </c>
      <c r="R229" s="44">
        <f>[1]欧FC!K141</f>
        <v>174</v>
      </c>
      <c r="S229" s="108"/>
      <c r="T229" s="45">
        <f>[1]般FC!K141</f>
        <v>0</v>
      </c>
      <c r="U229" s="56">
        <f t="shared" si="52"/>
        <v>2457</v>
      </c>
      <c r="V229" s="57">
        <f t="shared" si="57"/>
        <v>7816</v>
      </c>
      <c r="W229" s="130">
        <f t="shared" si="53"/>
        <v>1.5044103654302786E-3</v>
      </c>
      <c r="X229" s="152"/>
    </row>
    <row r="230" spans="2:24" ht="18" hidden="1" customHeight="1">
      <c r="B230" s="150"/>
      <c r="C230" s="55">
        <f t="shared" si="54"/>
        <v>2019</v>
      </c>
      <c r="D230" s="58">
        <f>[1]日FC!I519</f>
        <v>5082.7070195266542</v>
      </c>
      <c r="E230" s="44">
        <f>[1]米FC!H513</f>
        <v>24485.864587682707</v>
      </c>
      <c r="F230" s="44">
        <f>[1]欧FC!H514</f>
        <v>1572.7572340998884</v>
      </c>
      <c r="G230" s="108"/>
      <c r="H230" s="45">
        <f>[1]般FC!H513</f>
        <v>36.924245933355138</v>
      </c>
      <c r="I230" s="56">
        <f t="shared" si="50"/>
        <v>31178.253087242603</v>
      </c>
      <c r="J230" s="57">
        <f t="shared" si="55"/>
        <v>78204.865501321459</v>
      </c>
      <c r="K230" s="130">
        <f t="shared" si="51"/>
        <v>1.9075359141643691E-3</v>
      </c>
      <c r="L230" s="152"/>
      <c r="M230" s="110"/>
      <c r="N230" s="150"/>
      <c r="O230" s="55">
        <f t="shared" si="56"/>
        <v>2019</v>
      </c>
      <c r="P230" s="58">
        <f>[1]日FC!K143</f>
        <v>662</v>
      </c>
      <c r="Q230" s="44">
        <f>[1]米FC!K142</f>
        <v>1572</v>
      </c>
      <c r="R230" s="44">
        <f>[1]欧FC!K142</f>
        <v>250</v>
      </c>
      <c r="S230" s="108"/>
      <c r="T230" s="45">
        <f>[1]般FC!K142</f>
        <v>10</v>
      </c>
      <c r="U230" s="56">
        <f t="shared" si="52"/>
        <v>2494</v>
      </c>
      <c r="V230" s="57">
        <f t="shared" si="57"/>
        <v>10310</v>
      </c>
      <c r="W230" s="130">
        <f t="shared" si="53"/>
        <v>1.2963871654551806E-3</v>
      </c>
      <c r="X230" s="152"/>
    </row>
    <row r="231" spans="2:24" ht="18" hidden="1" customHeight="1">
      <c r="B231" s="150"/>
      <c r="C231" s="55">
        <v>2020</v>
      </c>
      <c r="D231" s="58">
        <f>[1]日FC!I520</f>
        <v>4944.5998875932073</v>
      </c>
      <c r="E231" s="44">
        <f>[1]米FC!H514</f>
        <v>26031.978569781702</v>
      </c>
      <c r="F231" s="44">
        <f>[1]欧FC!H515</f>
        <v>2444.1398169510194</v>
      </c>
      <c r="G231" s="108"/>
      <c r="H231" s="45">
        <f>[1]般FC!H514</f>
        <v>36.884542289808671</v>
      </c>
      <c r="I231" s="56">
        <f t="shared" si="50"/>
        <v>33457.602816615741</v>
      </c>
      <c r="J231" s="57">
        <f t="shared" si="55"/>
        <v>111662.46831793719</v>
      </c>
      <c r="K231" s="130">
        <f t="shared" si="51"/>
        <v>1.9406322745388058E-3</v>
      </c>
      <c r="L231" s="152"/>
      <c r="M231" s="110"/>
      <c r="N231" s="150"/>
      <c r="O231" s="55">
        <v>2020</v>
      </c>
      <c r="P231" s="58">
        <f>[1]日FC!K144</f>
        <v>789</v>
      </c>
      <c r="Q231" s="44">
        <f>[1]米FC!K143</f>
        <v>520</v>
      </c>
      <c r="R231" s="44">
        <f>[1]欧FC!K143</f>
        <v>461</v>
      </c>
      <c r="S231" s="108"/>
      <c r="T231" s="45">
        <f>[1]般FC!K143</f>
        <v>0</v>
      </c>
      <c r="U231" s="56">
        <f t="shared" si="52"/>
        <v>1770</v>
      </c>
      <c r="V231" s="57">
        <f t="shared" si="57"/>
        <v>12080</v>
      </c>
      <c r="W231" s="130">
        <f t="shared" si="53"/>
        <v>9.0325938853932236E-4</v>
      </c>
      <c r="X231" s="152"/>
    </row>
    <row r="232" spans="2:24" ht="18" hidden="1" customHeight="1">
      <c r="B232" s="150"/>
      <c r="C232" s="55">
        <v>2021</v>
      </c>
      <c r="D232" s="111">
        <f>[1]日FC!I521</f>
        <v>8399.0475470714173</v>
      </c>
      <c r="E232" s="112">
        <f>[1]米FC!H515</f>
        <v>35798.985874803409</v>
      </c>
      <c r="F232" s="112">
        <f>[1]欧FC!H516</f>
        <v>4001.076970360677</v>
      </c>
      <c r="G232" s="113"/>
      <c r="H232" s="114">
        <f>[1]般FC!H515</f>
        <v>65.802115010874587</v>
      </c>
      <c r="I232" s="56">
        <f t="shared" si="50"/>
        <v>48264.912507246379</v>
      </c>
      <c r="J232" s="57">
        <f t="shared" si="55"/>
        <v>159927.38082518359</v>
      </c>
      <c r="K232" s="130">
        <f t="shared" si="51"/>
        <v>2.6056755401793318E-3</v>
      </c>
      <c r="L232" s="152"/>
      <c r="M232" s="110"/>
      <c r="N232" s="150"/>
      <c r="O232" s="55">
        <v>2021</v>
      </c>
      <c r="P232" s="58">
        <f>[1]日FC!K145</f>
        <v>2447</v>
      </c>
      <c r="Q232" s="44">
        <f>[1]米FC!K144</f>
        <v>2757</v>
      </c>
      <c r="R232" s="44">
        <f>[1]欧FC!K144</f>
        <v>701</v>
      </c>
      <c r="S232" s="108"/>
      <c r="T232" s="45">
        <f>[1]般FC!K144</f>
        <v>13</v>
      </c>
      <c r="U232" s="56">
        <f t="shared" si="52"/>
        <v>5918</v>
      </c>
      <c r="V232" s="57">
        <f t="shared" si="57"/>
        <v>17998</v>
      </c>
      <c r="W232" s="130">
        <f t="shared" si="53"/>
        <v>2.2571202456210609E-3</v>
      </c>
      <c r="X232" s="152"/>
    </row>
    <row r="233" spans="2:24" ht="18" hidden="1" customHeight="1">
      <c r="B233" s="150"/>
      <c r="C233" s="55">
        <v>2022</v>
      </c>
      <c r="D233" s="115">
        <f>[1]日FC!I522*C$5/12</f>
        <v>1748.2082392634486</v>
      </c>
      <c r="E233" s="116">
        <f>[1]米FC!H516*C$5/12</f>
        <v>6134.0878408894032</v>
      </c>
      <c r="F233" s="116">
        <f>[1]欧FC!H517*C$5/12</f>
        <v>701.00261531008584</v>
      </c>
      <c r="G233" s="69"/>
      <c r="H233" s="118">
        <f>[1]般FC!H516*C$5/12</f>
        <v>14.814596146389903</v>
      </c>
      <c r="I233" s="56">
        <f t="shared" si="50"/>
        <v>8598.1132916093284</v>
      </c>
      <c r="J233" s="57">
        <f t="shared" si="55"/>
        <v>168525.49411679292</v>
      </c>
      <c r="K233" s="130">
        <f t="shared" si="51"/>
        <v>2.8137547254348571E-3</v>
      </c>
      <c r="L233" s="152"/>
      <c r="M233" s="110"/>
      <c r="N233" s="150"/>
      <c r="O233" s="55">
        <v>2022</v>
      </c>
      <c r="P233" s="58">
        <f>[1]日FC!K146</f>
        <v>328</v>
      </c>
      <c r="Q233" s="44">
        <f>[1]米FC!K145</f>
        <v>321</v>
      </c>
      <c r="R233" s="44">
        <f>[1]欧FC!K145</f>
        <v>98</v>
      </c>
      <c r="S233" s="108"/>
      <c r="T233" s="45">
        <f>[1]般FC!K145</f>
        <v>0</v>
      </c>
      <c r="U233" s="56">
        <f t="shared" ref="U233" si="58">SUM(P233:T233)</f>
        <v>747</v>
      </c>
      <c r="V233" s="57">
        <f t="shared" si="57"/>
        <v>18745</v>
      </c>
      <c r="W233" s="130">
        <f t="shared" si="53"/>
        <v>1.6477008287030808E-3</v>
      </c>
      <c r="X233" s="152"/>
    </row>
    <row r="234" spans="2:24" ht="18" hidden="1" customHeight="1">
      <c r="B234" s="150"/>
      <c r="C234" s="55">
        <v>2023</v>
      </c>
      <c r="D234" s="71"/>
      <c r="E234" s="68"/>
      <c r="F234" s="68"/>
      <c r="G234" s="69"/>
      <c r="H234" s="70"/>
      <c r="I234" s="56"/>
      <c r="J234" s="57"/>
      <c r="K234" s="56"/>
      <c r="L234" s="152"/>
      <c r="M234" s="110"/>
      <c r="N234" s="150"/>
      <c r="O234" s="55">
        <v>2023</v>
      </c>
      <c r="P234" s="71"/>
      <c r="Q234" s="68"/>
      <c r="R234" s="68"/>
      <c r="S234" s="69"/>
      <c r="T234" s="70"/>
      <c r="U234" s="56"/>
      <c r="V234" s="57"/>
      <c r="W234" s="56"/>
      <c r="X234" s="152"/>
    </row>
    <row r="235" spans="2:24" ht="18" hidden="1" customHeight="1">
      <c r="B235" s="150"/>
      <c r="C235" s="55">
        <v>2024</v>
      </c>
      <c r="D235" s="71"/>
      <c r="E235" s="68"/>
      <c r="F235" s="68"/>
      <c r="G235" s="69"/>
      <c r="H235" s="70"/>
      <c r="I235" s="56"/>
      <c r="J235" s="57"/>
      <c r="K235" s="56"/>
      <c r="L235" s="152"/>
      <c r="M235" s="110"/>
      <c r="N235" s="150"/>
      <c r="O235" s="55">
        <v>2024</v>
      </c>
      <c r="P235" s="71"/>
      <c r="Q235" s="68"/>
      <c r="R235" s="68"/>
      <c r="S235" s="69"/>
      <c r="T235" s="70"/>
      <c r="U235" s="56"/>
      <c r="V235" s="57"/>
      <c r="W235" s="56"/>
      <c r="X235" s="152"/>
    </row>
    <row r="236" spans="2:24" ht="18" hidden="1" customHeight="1">
      <c r="B236" s="150"/>
      <c r="C236" s="55">
        <v>2025</v>
      </c>
      <c r="D236" s="71"/>
      <c r="E236" s="68"/>
      <c r="F236" s="68"/>
      <c r="G236" s="69"/>
      <c r="H236" s="70"/>
      <c r="I236" s="56"/>
      <c r="J236" s="57"/>
      <c r="K236" s="56"/>
      <c r="L236" s="152"/>
      <c r="M236" s="110"/>
      <c r="N236" s="150"/>
      <c r="O236" s="55">
        <v>2025</v>
      </c>
      <c r="P236" s="71"/>
      <c r="Q236" s="68"/>
      <c r="R236" s="68"/>
      <c r="S236" s="69"/>
      <c r="T236" s="70"/>
      <c r="U236" s="56"/>
      <c r="V236" s="57"/>
      <c r="W236" s="56"/>
      <c r="X236" s="152"/>
    </row>
    <row r="237" spans="2:24" ht="18" hidden="1" customHeight="1">
      <c r="B237" s="151"/>
      <c r="C237" s="119"/>
      <c r="D237" s="120"/>
      <c r="E237" s="121"/>
      <c r="F237" s="121"/>
      <c r="G237" s="122"/>
      <c r="H237" s="123"/>
      <c r="I237" s="126"/>
      <c r="J237" s="138"/>
      <c r="K237" s="126"/>
      <c r="L237" s="152"/>
      <c r="M237" s="110"/>
      <c r="N237" s="151"/>
      <c r="O237" s="119"/>
      <c r="P237" s="120"/>
      <c r="Q237" s="121"/>
      <c r="R237" s="121"/>
      <c r="S237" s="122"/>
      <c r="T237" s="123"/>
      <c r="U237" s="126"/>
      <c r="V237" s="138"/>
      <c r="W237" s="126"/>
      <c r="X237" s="152"/>
    </row>
    <row r="238" spans="2:24" ht="18" hidden="1" customHeight="1">
      <c r="B238" s="110"/>
      <c r="C238" s="110"/>
      <c r="D238" s="137"/>
      <c r="E238" s="110"/>
      <c r="F238" s="110"/>
      <c r="G238" s="110"/>
      <c r="H238" s="110"/>
      <c r="I238" s="110"/>
      <c r="J238" s="110"/>
      <c r="K238" s="110"/>
      <c r="L238" s="110"/>
      <c r="M238" s="110"/>
      <c r="N238" s="110"/>
      <c r="O238" s="137"/>
      <c r="P238" s="110"/>
      <c r="Q238" s="110"/>
      <c r="R238" s="110"/>
      <c r="S238" s="110"/>
      <c r="T238" s="110"/>
      <c r="U238" s="110"/>
    </row>
    <row r="239" spans="2:24" ht="18" hidden="1" customHeight="1">
      <c r="B239" s="110"/>
      <c r="C239" s="110"/>
      <c r="D239" s="137"/>
      <c r="E239" s="110"/>
      <c r="F239" s="110"/>
      <c r="G239" s="110"/>
      <c r="H239" s="110"/>
      <c r="I239" s="110"/>
      <c r="J239" s="110"/>
      <c r="K239" s="110"/>
      <c r="L239" s="110"/>
      <c r="M239" s="110"/>
      <c r="N239" s="110"/>
      <c r="O239" s="137"/>
      <c r="P239" s="139"/>
      <c r="Q239" s="139"/>
      <c r="R239" s="110"/>
      <c r="S239" s="110"/>
      <c r="T239" s="110"/>
      <c r="U239" s="110"/>
    </row>
    <row r="240" spans="2:24" ht="18" hidden="1" customHeight="1">
      <c r="H240" s="110"/>
      <c r="I240" s="110"/>
      <c r="J240" s="137"/>
      <c r="K240" s="110"/>
      <c r="L240" s="110"/>
      <c r="M240" s="110"/>
      <c r="N240" s="110"/>
      <c r="O240" s="110" t="s">
        <v>44</v>
      </c>
      <c r="P240" s="3" t="s">
        <v>45</v>
      </c>
      <c r="Q240" s="110" t="s">
        <v>46</v>
      </c>
      <c r="R240" s="110"/>
      <c r="S240" s="110"/>
      <c r="T240" s="110"/>
      <c r="U240" s="110"/>
    </row>
    <row r="241" spans="8:21" ht="18" hidden="1" customHeight="1" thickBot="1">
      <c r="H241" s="110"/>
      <c r="I241" s="110"/>
      <c r="J241" s="137"/>
      <c r="K241" s="110"/>
      <c r="L241" s="110"/>
      <c r="M241" s="110"/>
      <c r="N241" s="140" t="s">
        <v>47</v>
      </c>
      <c r="O241" s="140" t="s">
        <v>48</v>
      </c>
      <c r="R241" s="110"/>
      <c r="S241" s="110"/>
      <c r="T241" s="110"/>
      <c r="U241" s="141"/>
    </row>
    <row r="242" spans="8:21" ht="18" hidden="1" customHeight="1" thickTop="1">
      <c r="I242" s="3"/>
      <c r="J242" s="4"/>
      <c r="N242" s="142" t="s">
        <v>49</v>
      </c>
      <c r="O242" s="143">
        <f>SUM(ERTEKESITES_CO2_MEGTAKARITAS!G452,[1]米G!G447,[1]欧G!G448,[1]中G!G448,[1]般G!G481)</f>
        <v>46168623.563063227</v>
      </c>
      <c r="P242" s="144">
        <f>[1]日G!G446+[1]米G!G441+[1]欧G!G442+[1]中G!G442+[1]般G!G475</f>
        <v>28550031.863960966</v>
      </c>
      <c r="Q242" s="144">
        <f>[1]日G!G447+[1]米G!G442+[1]欧G!G443+[1]中G!G443+[1]般G!G476</f>
        <v>33910490.344403192</v>
      </c>
      <c r="S242" s="3"/>
      <c r="U242" s="141"/>
    </row>
    <row r="243" spans="8:21" ht="18" hidden="1" customHeight="1">
      <c r="I243" s="3"/>
      <c r="J243" s="4"/>
      <c r="N243" s="145" t="s">
        <v>50</v>
      </c>
      <c r="O243" s="146">
        <f>[1]日D!G445</f>
        <v>1309.0709151210458</v>
      </c>
      <c r="S243" s="3"/>
      <c r="U243" s="2"/>
    </row>
    <row r="244" spans="8:21" ht="18" hidden="1" customHeight="1">
      <c r="I244" s="3"/>
      <c r="J244" s="4"/>
      <c r="N244" s="145" t="s">
        <v>51</v>
      </c>
      <c r="O244" s="146">
        <f>SUM([1]日LP!G451,[1]中LP!G481)</f>
        <v>58402.773265528253</v>
      </c>
      <c r="S244" s="3"/>
      <c r="U244" s="2"/>
    </row>
    <row r="245" spans="8:21" ht="18" hidden="1" customHeight="1">
      <c r="I245" s="3"/>
      <c r="J245" s="4"/>
      <c r="S245" s="3"/>
      <c r="U245" s="2"/>
    </row>
    <row r="246" spans="8:21" ht="18" hidden="1" customHeight="1">
      <c r="I246" s="3"/>
      <c r="J246" s="4"/>
      <c r="S246" s="3"/>
      <c r="U246" s="2"/>
    </row>
    <row r="247" spans="8:21" ht="18" hidden="1" customHeight="1">
      <c r="I247" s="3"/>
      <c r="J247" s="4"/>
      <c r="S247" s="3"/>
      <c r="U247" s="2"/>
    </row>
    <row r="248" spans="8:21" ht="18" hidden="1" customHeight="1">
      <c r="I248" s="3"/>
      <c r="J248" s="4"/>
      <c r="S248" s="3"/>
      <c r="U248" s="2"/>
    </row>
    <row r="249" spans="8:21" ht="18" hidden="1" customHeight="1">
      <c r="I249" s="3"/>
      <c r="J249" s="4"/>
      <c r="S249" s="3"/>
      <c r="U249" s="2"/>
    </row>
    <row r="250" spans="8:21" ht="18" hidden="1" customHeight="1">
      <c r="I250" s="3"/>
      <c r="J250" s="4"/>
      <c r="S250" s="3"/>
      <c r="T250" s="2"/>
    </row>
    <row r="251" spans="8:21" ht="18" hidden="1" customHeight="1">
      <c r="I251" s="3"/>
      <c r="J251" s="4"/>
      <c r="S251" s="3"/>
      <c r="T251" s="2"/>
    </row>
    <row r="252" spans="8:21" ht="18" hidden="1" customHeight="1">
      <c r="I252" s="3"/>
      <c r="J252" s="4"/>
      <c r="S252" s="3"/>
      <c r="T252" s="2"/>
    </row>
    <row r="253" spans="8:21" ht="18" hidden="1" customHeight="1">
      <c r="I253" s="3"/>
      <c r="J253" s="4"/>
      <c r="S253" s="3"/>
      <c r="T253" s="2"/>
    </row>
    <row r="254" spans="8:21" ht="18" hidden="1" customHeight="1">
      <c r="I254" s="3"/>
      <c r="J254" s="4"/>
      <c r="S254" s="3"/>
      <c r="T254" s="2"/>
    </row>
    <row r="255" spans="8:21" ht="18" hidden="1" customHeight="1">
      <c r="I255" s="3"/>
      <c r="J255" s="4"/>
      <c r="S255" s="3"/>
      <c r="T255" s="2"/>
    </row>
    <row r="256" spans="8:21" ht="18" hidden="1" customHeight="1">
      <c r="I256" s="3"/>
      <c r="J256" s="4"/>
      <c r="S256" s="3"/>
      <c r="T256" s="2"/>
    </row>
    <row r="257" spans="9:22" ht="18" hidden="1" customHeight="1">
      <c r="I257" s="3"/>
      <c r="J257" s="4"/>
      <c r="S257" s="3"/>
      <c r="T257" s="2"/>
    </row>
    <row r="258" spans="9:22" ht="18" hidden="1" customHeight="1">
      <c r="I258" s="3"/>
      <c r="J258" s="4"/>
      <c r="S258" s="3"/>
      <c r="T258" s="2"/>
    </row>
    <row r="259" spans="9:22" ht="18" hidden="1" customHeight="1">
      <c r="I259" s="3"/>
      <c r="J259" s="4"/>
      <c r="S259" s="3"/>
      <c r="T259" s="2"/>
    </row>
    <row r="260" spans="9:22" ht="18" hidden="1" customHeight="1">
      <c r="I260" s="3"/>
      <c r="J260" s="4"/>
      <c r="S260" s="3"/>
      <c r="T260" s="2"/>
    </row>
    <row r="261" spans="9:22" ht="18" hidden="1" customHeight="1">
      <c r="I261" s="3"/>
      <c r="J261" s="4"/>
      <c r="S261" s="3"/>
      <c r="T261" s="2"/>
    </row>
    <row r="262" spans="9:22" ht="18" hidden="1" customHeight="1">
      <c r="I262" s="3"/>
      <c r="J262" s="4"/>
      <c r="S262" s="3"/>
      <c r="T262" s="2"/>
    </row>
    <row r="263" spans="9:22" ht="18" hidden="1" customHeight="1">
      <c r="I263" s="3"/>
      <c r="J263" s="4"/>
      <c r="S263" s="3"/>
      <c r="T263" s="2"/>
    </row>
    <row r="264" spans="9:22" ht="18" hidden="1" customHeight="1">
      <c r="I264" s="3"/>
      <c r="J264" s="4"/>
      <c r="S264" s="3"/>
      <c r="T264" s="2"/>
    </row>
    <row r="265" spans="9:22" ht="18" hidden="1" customHeight="1">
      <c r="I265" s="3"/>
      <c r="J265" s="4"/>
      <c r="S265" s="3"/>
      <c r="T265" s="2"/>
    </row>
    <row r="266" spans="9:22" ht="18" hidden="1" customHeight="1">
      <c r="I266" s="3"/>
      <c r="J266" s="4"/>
      <c r="S266" s="3"/>
    </row>
    <row r="267" spans="9:22" ht="18" hidden="1" customHeight="1">
      <c r="I267" s="3"/>
      <c r="J267" s="4"/>
      <c r="S267" s="3"/>
      <c r="T267" s="4"/>
      <c r="U267" s="139"/>
    </row>
    <row r="268" spans="9:22" ht="18" hidden="1" customHeight="1">
      <c r="I268" s="3"/>
      <c r="J268" s="4"/>
      <c r="S268" s="3"/>
      <c r="T268" s="4"/>
      <c r="U268" s="139"/>
      <c r="V268" s="139"/>
    </row>
    <row r="269" spans="9:22" ht="18" hidden="1" customHeight="1">
      <c r="I269" s="3"/>
      <c r="J269" s="4"/>
      <c r="S269" s="3"/>
      <c r="T269" s="4"/>
      <c r="U269" s="139"/>
      <c r="V269" s="139"/>
    </row>
    <row r="270" spans="9:22" ht="18" hidden="1" customHeight="1">
      <c r="I270" s="3"/>
      <c r="J270" s="4"/>
      <c r="S270" s="3"/>
      <c r="T270" s="4"/>
    </row>
    <row r="271" spans="9:22" ht="18" hidden="1" customHeight="1">
      <c r="I271" s="3"/>
      <c r="J271" s="4"/>
      <c r="S271" s="3"/>
      <c r="T271" s="4"/>
    </row>
    <row r="272" spans="9:22" ht="18" hidden="1" customHeight="1">
      <c r="I272" s="3"/>
      <c r="J272" s="4"/>
      <c r="S272" s="3"/>
      <c r="T272" s="4"/>
    </row>
    <row r="273" spans="9:20" ht="18" hidden="1" customHeight="1">
      <c r="I273" s="3"/>
      <c r="J273" s="4"/>
      <c r="S273" s="3"/>
      <c r="T273" s="4"/>
    </row>
    <row r="274" spans="9:20" ht="18" hidden="1" customHeight="1">
      <c r="I274" s="3"/>
      <c r="J274" s="4"/>
      <c r="S274" s="3"/>
      <c r="T274" s="4"/>
    </row>
    <row r="275" spans="9:20" ht="18" hidden="1" customHeight="1">
      <c r="I275" s="3"/>
      <c r="J275" s="4"/>
      <c r="S275" s="3"/>
      <c r="T275" s="4"/>
    </row>
    <row r="276" spans="9:20" ht="18" hidden="1" customHeight="1">
      <c r="I276" s="3"/>
      <c r="J276" s="4"/>
      <c r="S276" s="3"/>
      <c r="T276" s="4"/>
    </row>
    <row r="277" spans="9:20" ht="18" hidden="1" customHeight="1">
      <c r="I277" s="3"/>
      <c r="J277" s="4"/>
      <c r="S277" s="3"/>
      <c r="T277" s="4"/>
    </row>
    <row r="278" spans="9:20" ht="18" hidden="1" customHeight="1">
      <c r="I278" s="3"/>
      <c r="J278" s="4"/>
      <c r="S278" s="3"/>
      <c r="T278" s="4"/>
    </row>
    <row r="279" spans="9:20" ht="18" hidden="1" customHeight="1">
      <c r="I279" s="3"/>
      <c r="J279" s="4"/>
      <c r="S279" s="3"/>
      <c r="T279" s="4"/>
    </row>
    <row r="280" spans="9:20" ht="18" hidden="1" customHeight="1">
      <c r="I280" s="3"/>
      <c r="J280" s="4"/>
      <c r="S280" s="3"/>
      <c r="T280" s="4"/>
    </row>
    <row r="281" spans="9:20" ht="18" hidden="1" customHeight="1">
      <c r="I281" s="3"/>
      <c r="J281" s="4"/>
      <c r="S281" s="3"/>
      <c r="T281" s="4"/>
    </row>
    <row r="282" spans="9:20" ht="18" hidden="1" customHeight="1">
      <c r="I282" s="3"/>
      <c r="J282" s="4"/>
      <c r="S282" s="3"/>
      <c r="T282" s="4"/>
    </row>
    <row r="283" spans="9:20" ht="18" hidden="1" customHeight="1">
      <c r="I283" s="3"/>
      <c r="J283" s="4"/>
      <c r="S283" s="3"/>
      <c r="T283" s="4"/>
    </row>
    <row r="284" spans="9:20" ht="18" hidden="1" customHeight="1">
      <c r="I284" s="3"/>
      <c r="J284" s="4"/>
      <c r="S284" s="3"/>
      <c r="T284" s="4"/>
    </row>
    <row r="285" spans="9:20" ht="18" hidden="1" customHeight="1">
      <c r="I285" s="3"/>
      <c r="J285" s="4"/>
      <c r="S285" s="3"/>
      <c r="T285" s="4"/>
    </row>
    <row r="286" spans="9:20" ht="18" hidden="1" customHeight="1">
      <c r="I286" s="3"/>
      <c r="J286" s="4"/>
      <c r="S286" s="3"/>
      <c r="T286" s="4"/>
    </row>
    <row r="287" spans="9:20" ht="18" customHeight="1">
      <c r="I287" s="3"/>
      <c r="J287" s="4"/>
      <c r="S287" s="3"/>
      <c r="T287" s="4"/>
    </row>
    <row r="288" spans="9:20" ht="18" customHeight="1">
      <c r="I288" s="3"/>
      <c r="J288" s="4"/>
      <c r="S288" s="3"/>
      <c r="T288" s="4"/>
    </row>
  </sheetData>
  <mergeCells count="32">
    <mergeCell ref="W87:X87"/>
    <mergeCell ref="D4:E4"/>
    <mergeCell ref="B6:C6"/>
    <mergeCell ref="D48:H48"/>
    <mergeCell ref="I48:J48"/>
    <mergeCell ref="P48:T48"/>
    <mergeCell ref="U48:V48"/>
    <mergeCell ref="B50:B80"/>
    <mergeCell ref="N50:N80"/>
    <mergeCell ref="I80:J80"/>
    <mergeCell ref="U80:V80"/>
    <mergeCell ref="K87:L87"/>
    <mergeCell ref="B88:B117"/>
    <mergeCell ref="L88:L117"/>
    <mergeCell ref="N88:N117"/>
    <mergeCell ref="X88:X117"/>
    <mergeCell ref="B118:B147"/>
    <mergeCell ref="L118:L147"/>
    <mergeCell ref="N118:N147"/>
    <mergeCell ref="X118:X147"/>
    <mergeCell ref="B208:B237"/>
    <mergeCell ref="L208:L237"/>
    <mergeCell ref="N208:N237"/>
    <mergeCell ref="X208:X237"/>
    <mergeCell ref="B148:B177"/>
    <mergeCell ref="L148:L177"/>
    <mergeCell ref="N148:N177"/>
    <mergeCell ref="X148:X177"/>
    <mergeCell ref="B178:B207"/>
    <mergeCell ref="L178:L207"/>
    <mergeCell ref="N178:N207"/>
    <mergeCell ref="X178:X207"/>
  </mergeCells>
  <phoneticPr fontId="3"/>
  <pageMargins left="0.39370078740157483" right="0.19685039370078741" top="0.39370078740157483" bottom="0.19685039370078741" header="0.51181102362204722" footer="0.51181102362204722"/>
  <pageSetup paperSize="9" scale="24" fitToWidth="0" fitToHeight="0" orientation="portrait" r:id="rId1"/>
  <headerFooter alignWithMargins="0">
    <oddHeader>&amp;C&amp;"MS UI Gothic"&amp;10&amp;K000000•• PROTECTED 関係者外秘&amp;1#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7746A-428A-40E4-989A-5BD0DA914CBD}">
  <dimension ref="A1:D28"/>
  <sheetViews>
    <sheetView workbookViewId="0">
      <selection activeCell="B1" sqref="B1"/>
    </sheetView>
  </sheetViews>
  <sheetFormatPr defaultRowHeight="13"/>
  <cols>
    <col min="2" max="3" width="22.6328125" customWidth="1"/>
    <col min="4" max="4" width="11.90625" bestFit="1" customWidth="1"/>
  </cols>
  <sheetData>
    <row r="1" spans="1:4" ht="26">
      <c r="A1" s="164"/>
      <c r="B1" s="165" t="s">
        <v>71</v>
      </c>
      <c r="C1" s="166" t="s">
        <v>72</v>
      </c>
      <c r="D1" s="172" t="s">
        <v>75</v>
      </c>
    </row>
    <row r="2" spans="1:4" ht="14">
      <c r="A2" s="167">
        <v>1997</v>
      </c>
      <c r="B2" s="168">
        <v>24300000000</v>
      </c>
      <c r="C2" s="169">
        <f>ERTEKESITES_CO2_MEGTAKARITAS!I50</f>
        <v>210.10291695945435</v>
      </c>
      <c r="D2" s="175">
        <f>C2/B2</f>
        <v>8.6462105744631423E-9</v>
      </c>
    </row>
    <row r="3" spans="1:4" ht="14">
      <c r="A3" s="170">
        <f>A2+1</f>
        <v>1998</v>
      </c>
      <c r="B3" s="168">
        <v>24210000000</v>
      </c>
      <c r="C3" s="169">
        <f>ERTEKESITES_CO2_MEGTAKARITAS!I51</f>
        <v>11692.884948022465</v>
      </c>
      <c r="D3" s="175">
        <f t="shared" ref="D3:D28" si="0">C3/B3</f>
        <v>4.8297748649411258E-7</v>
      </c>
    </row>
    <row r="4" spans="1:4" ht="14">
      <c r="A4" s="170">
        <f t="shared" ref="A4:A24" si="1">A3+1</f>
        <v>1999</v>
      </c>
      <c r="B4" s="168">
        <v>24520000000</v>
      </c>
      <c r="C4" s="169">
        <f>ERTEKESITES_CO2_MEGTAKARITAS!I52</f>
        <v>21606.494054905506</v>
      </c>
      <c r="D4" s="175">
        <f t="shared" si="0"/>
        <v>8.8117838723105659E-7</v>
      </c>
    </row>
    <row r="5" spans="1:4" ht="14">
      <c r="A5" s="170">
        <f>A4+1</f>
        <v>2000</v>
      </c>
      <c r="B5" s="168">
        <v>25230000000</v>
      </c>
      <c r="C5" s="169">
        <f>ERTEKESITES_CO2_MEGTAKARITAS!I53</f>
        <v>46846.355490141192</v>
      </c>
      <c r="D5" s="175">
        <f t="shared" si="0"/>
        <v>1.8567719179604119E-6</v>
      </c>
    </row>
    <row r="6" spans="1:4" ht="14">
      <c r="A6" s="170">
        <f t="shared" si="1"/>
        <v>2001</v>
      </c>
      <c r="B6" s="168">
        <v>25450000000</v>
      </c>
      <c r="C6" s="169">
        <f>ERTEKESITES_CO2_MEGTAKARITAS!I54</f>
        <v>80083.423382754874</v>
      </c>
      <c r="D6" s="175">
        <f t="shared" si="0"/>
        <v>3.1466964001082465E-6</v>
      </c>
    </row>
    <row r="7" spans="1:4" ht="14">
      <c r="A7" s="170">
        <f t="shared" si="1"/>
        <v>2002</v>
      </c>
      <c r="B7" s="168">
        <v>26040000000</v>
      </c>
      <c r="C7" s="169">
        <f>ERTEKESITES_CO2_MEGTAKARITAS!I55</f>
        <v>147271.83909895667</v>
      </c>
      <c r="D7" s="175">
        <f t="shared" si="0"/>
        <v>5.6556005798370458E-6</v>
      </c>
    </row>
    <row r="8" spans="1:4" ht="14">
      <c r="A8" s="170">
        <f t="shared" si="1"/>
        <v>2003</v>
      </c>
      <c r="B8" s="168">
        <v>27370000000</v>
      </c>
      <c r="C8" s="169">
        <f>ERTEKESITES_CO2_MEGTAKARITAS!I56</f>
        <v>234634.10715225799</v>
      </c>
      <c r="D8" s="175">
        <f t="shared" si="0"/>
        <v>8.5726747224062104E-6</v>
      </c>
    </row>
    <row r="9" spans="1:4" ht="14">
      <c r="A9" s="170">
        <f t="shared" si="1"/>
        <v>2004</v>
      </c>
      <c r="B9" s="168">
        <v>28630000000</v>
      </c>
      <c r="C9" s="169">
        <f>ERTEKESITES_CO2_MEGTAKARITAS!I57</f>
        <v>487961.43986626534</v>
      </c>
      <c r="D9" s="175">
        <f t="shared" si="0"/>
        <v>1.7043710788203471E-5</v>
      </c>
    </row>
    <row r="10" spans="1:4" ht="14">
      <c r="A10" s="170">
        <f>A9+1</f>
        <v>2005</v>
      </c>
      <c r="B10" s="168">
        <v>29600000000</v>
      </c>
      <c r="C10" s="169">
        <f>ERTEKESITES_CO2_MEGTAKARITAS!I58</f>
        <v>974518.70563527686</v>
      </c>
      <c r="D10" s="175">
        <f t="shared" si="0"/>
        <v>3.2922929244435029E-5</v>
      </c>
    </row>
    <row r="11" spans="1:4" ht="14">
      <c r="A11" s="170">
        <f t="shared" si="1"/>
        <v>2006</v>
      </c>
      <c r="B11" s="168">
        <v>30580000000</v>
      </c>
      <c r="C11" s="169">
        <f>ERTEKESITES_CO2_MEGTAKARITAS!I59</f>
        <v>1532193.492825499</v>
      </c>
      <c r="D11" s="175">
        <f t="shared" si="0"/>
        <v>5.0104430766039863E-5</v>
      </c>
    </row>
    <row r="12" spans="1:4" ht="14">
      <c r="A12" s="170">
        <f t="shared" si="1"/>
        <v>2007</v>
      </c>
      <c r="B12" s="168">
        <v>31490000000</v>
      </c>
      <c r="C12" s="169">
        <f>ERTEKESITES_CO2_MEGTAKARITAS!I60</f>
        <v>2355449.4032467133</v>
      </c>
      <c r="D12" s="175">
        <f t="shared" si="0"/>
        <v>7.4799917537209066E-5</v>
      </c>
    </row>
    <row r="13" spans="1:4" ht="14">
      <c r="A13" s="170">
        <f t="shared" si="1"/>
        <v>2008</v>
      </c>
      <c r="B13" s="168">
        <v>32070000000</v>
      </c>
      <c r="C13" s="169">
        <f>ERTEKESITES_CO2_MEGTAKARITAS!I61</f>
        <v>3144700.2741384879</v>
      </c>
      <c r="D13" s="175">
        <f t="shared" si="0"/>
        <v>9.8057383041424628E-5</v>
      </c>
    </row>
    <row r="14" spans="1:4" ht="14">
      <c r="A14" s="170">
        <f t="shared" si="1"/>
        <v>2009</v>
      </c>
      <c r="B14" s="168">
        <v>31610000000</v>
      </c>
      <c r="C14" s="169">
        <f>ERTEKESITES_CO2_MEGTAKARITAS!I62</f>
        <v>4018249.7362959394</v>
      </c>
      <c r="D14" s="175">
        <f t="shared" si="0"/>
        <v>1.2711957406820435E-4</v>
      </c>
    </row>
    <row r="15" spans="1:4" ht="14">
      <c r="A15" s="170">
        <f t="shared" si="1"/>
        <v>2010</v>
      </c>
      <c r="B15" s="168">
        <v>33340000000</v>
      </c>
      <c r="C15" s="169">
        <f>ERTEKESITES_CO2_MEGTAKARITAS!I63</f>
        <v>5047738.7350959219</v>
      </c>
      <c r="D15" s="175">
        <f t="shared" si="0"/>
        <v>1.5140188167654236E-4</v>
      </c>
    </row>
    <row r="16" spans="1:4" ht="14">
      <c r="A16" s="170">
        <f t="shared" si="1"/>
        <v>2011</v>
      </c>
      <c r="B16" s="168">
        <v>34470000000</v>
      </c>
      <c r="C16" s="169">
        <f>ERTEKESITES_CO2_MEGTAKARITAS!I64</f>
        <v>5966981.5448276559</v>
      </c>
      <c r="D16" s="175">
        <f t="shared" si="0"/>
        <v>1.7310651421025981E-4</v>
      </c>
    </row>
    <row r="17" spans="1:4" ht="14">
      <c r="A17" s="170">
        <f t="shared" si="1"/>
        <v>2012</v>
      </c>
      <c r="B17" s="168">
        <v>34970000000</v>
      </c>
      <c r="C17" s="169">
        <f>ERTEKESITES_CO2_MEGTAKARITAS!I65</f>
        <v>7508234.2410503672</v>
      </c>
      <c r="D17" s="175">
        <f t="shared" si="0"/>
        <v>2.147050111824526E-4</v>
      </c>
    </row>
    <row r="18" spans="1:4" ht="14">
      <c r="A18" s="170">
        <f t="shared" si="1"/>
        <v>2013</v>
      </c>
      <c r="B18" s="168">
        <v>35280000000</v>
      </c>
      <c r="C18" s="169">
        <f>ERTEKESITES_CO2_MEGTAKARITAS!I66</f>
        <v>9101891.9934248384</v>
      </c>
      <c r="D18" s="175">
        <f t="shared" si="0"/>
        <v>2.5799013586805096E-4</v>
      </c>
    </row>
    <row r="19" spans="1:4" ht="14">
      <c r="A19" s="170">
        <f t="shared" si="1"/>
        <v>2014</v>
      </c>
      <c r="B19" s="168">
        <v>35530000000</v>
      </c>
      <c r="C19" s="169">
        <f>ERTEKESITES_CO2_MEGTAKARITAS!I67</f>
        <v>10513677.582893632</v>
      </c>
      <c r="D19" s="175">
        <f t="shared" si="0"/>
        <v>2.9590986723595928E-4</v>
      </c>
    </row>
    <row r="20" spans="1:4" ht="14">
      <c r="A20" s="170">
        <f t="shared" si="1"/>
        <v>2015</v>
      </c>
      <c r="B20" s="168">
        <v>35500000000</v>
      </c>
      <c r="C20" s="169">
        <f>ERTEKESITES_CO2_MEGTAKARITAS!I68</f>
        <v>11758599.455559675</v>
      </c>
      <c r="D20" s="175">
        <f t="shared" si="0"/>
        <v>3.3122815367773729E-4</v>
      </c>
    </row>
    <row r="21" spans="1:4" ht="14">
      <c r="A21" s="170">
        <f t="shared" si="1"/>
        <v>2016</v>
      </c>
      <c r="B21" s="168">
        <v>35450000000</v>
      </c>
      <c r="C21" s="169">
        <f>ERTEKESITES_CO2_MEGTAKARITAS!I69</f>
        <v>13040695.380067553</v>
      </c>
      <c r="D21" s="175">
        <f t="shared" si="0"/>
        <v>3.678616468284218E-4</v>
      </c>
    </row>
    <row r="22" spans="1:4" ht="14">
      <c r="A22" s="170">
        <f t="shared" si="1"/>
        <v>2017</v>
      </c>
      <c r="B22" s="168">
        <v>35930000000</v>
      </c>
      <c r="C22" s="169">
        <f>ERTEKESITES_CO2_MEGTAKARITAS!I70</f>
        <v>14283002.165206071</v>
      </c>
      <c r="D22" s="175">
        <f t="shared" si="0"/>
        <v>3.9752302157545425E-4</v>
      </c>
    </row>
    <row r="23" spans="1:4" ht="14">
      <c r="A23" s="170">
        <f t="shared" si="1"/>
        <v>2018</v>
      </c>
      <c r="B23" s="168">
        <v>36650000000</v>
      </c>
      <c r="C23" s="169">
        <f>ERTEKESITES_CO2_MEGTAKARITAS!I71</f>
        <v>15288923.299589774</v>
      </c>
      <c r="D23" s="175">
        <f t="shared" si="0"/>
        <v>4.1716025374051224E-4</v>
      </c>
    </row>
    <row r="24" spans="1:4" ht="14">
      <c r="A24" s="170">
        <f t="shared" si="1"/>
        <v>2019</v>
      </c>
      <c r="B24" s="168">
        <v>36700000000</v>
      </c>
      <c r="C24" s="169">
        <f>ERTEKESITES_CO2_MEGTAKARITAS!I72</f>
        <v>16344779.07111951</v>
      </c>
      <c r="D24" s="175">
        <f t="shared" si="0"/>
        <v>4.4536182755094034E-4</v>
      </c>
    </row>
    <row r="25" spans="1:4" ht="14">
      <c r="A25" s="167">
        <v>2020</v>
      </c>
      <c r="B25" s="168">
        <v>34810000000</v>
      </c>
      <c r="C25" s="169">
        <f>ERTEKESITES_CO2_MEGTAKARITAS!I73</f>
        <v>17240568.064120747</v>
      </c>
      <c r="D25" s="175">
        <f t="shared" si="0"/>
        <v>4.9527630175583875E-4</v>
      </c>
    </row>
    <row r="26" spans="1:4" ht="14">
      <c r="A26" s="170">
        <v>2021</v>
      </c>
      <c r="B26" s="168">
        <v>36400000000</v>
      </c>
      <c r="C26" s="169">
        <f>ERTEKESITES_CO2_MEGTAKARITAS!I74</f>
        <v>18522994.042429633</v>
      </c>
      <c r="D26" s="175">
        <f t="shared" si="0"/>
        <v>5.0887346270411078E-4</v>
      </c>
    </row>
    <row r="27" spans="1:4" ht="14">
      <c r="A27" s="170">
        <v>2022</v>
      </c>
      <c r="B27" s="171" t="s">
        <v>73</v>
      </c>
      <c r="C27" s="169">
        <f>ERTEKESITES_CO2_MEGTAKARITAS!I75</f>
        <v>3055743.7056922284</v>
      </c>
      <c r="D27" s="175"/>
    </row>
    <row r="28" spans="1:4" ht="14">
      <c r="A28" s="173" t="s">
        <v>74</v>
      </c>
      <c r="B28" s="174">
        <f>SUM(B2:B27)</f>
        <v>786130000000</v>
      </c>
      <c r="C28" s="169">
        <f>SUM(C2:C27)</f>
        <v>160729247.54012978</v>
      </c>
      <c r="D28" s="175">
        <f t="shared" si="0"/>
        <v>2.0445632088856777E-4</v>
      </c>
    </row>
  </sheetData>
  <pageMargins left="0.7" right="0.7" top="0.75" bottom="0.75" header="0.3" footer="0.3"/>
  <pageSetup paperSize="9" orientation="portrait" r:id="rId1"/>
  <headerFooter>
    <oddHeader>&amp;C&amp;"MS UI Gothic"&amp;10&amp;K000000•• PROTECTED 関係者外秘&amp;1#</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1</vt:i4>
      </vt:variant>
    </vt:vector>
  </HeadingPairs>
  <TitlesOfParts>
    <vt:vector size="3" baseType="lpstr">
      <vt:lpstr>ERTEKESITES_CO2_MEGTAKARITAS</vt:lpstr>
      <vt:lpstr>GLOBALIS_CO2_KIBOCSATAS</vt:lpstr>
      <vt:lpstr>ERTEKESITES_CO2_MEGTAKARITAS!Nyomtatási_terület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Kasuga, Tomoyuki/春日 智之</dc:creator>
  <cp:lastModifiedBy>Zsombor Varga (TCE)</cp:lastModifiedBy>
  <dcterms:created xsi:type="dcterms:W3CDTF">2022-03-29T07:52:37Z</dcterms:created>
  <dcterms:modified xsi:type="dcterms:W3CDTF">2022-04-13T11:20:29Z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544d3e-f761-46b2-881e-fd08f3b12f65_Enabled">
    <vt:lpwstr>true</vt:lpwstr>
  </property>
  <property fmtid="{D5CDD505-2E9C-101B-9397-08002B2CF9AE}" pid="3" name="MSIP_Label_d9544d3e-f761-46b2-881e-fd08f3b12f65_SetDate">
    <vt:lpwstr>2022-04-13T11:20:29Z</vt:lpwstr>
  </property>
  <property fmtid="{D5CDD505-2E9C-101B-9397-08002B2CF9AE}" pid="4" name="MSIP_Label_d9544d3e-f761-46b2-881e-fd08f3b12f65_Method">
    <vt:lpwstr>Standard</vt:lpwstr>
  </property>
  <property fmtid="{D5CDD505-2E9C-101B-9397-08002B2CF9AE}" pid="5" name="MSIP_Label_d9544d3e-f761-46b2-881e-fd08f3b12f65_Name">
    <vt:lpwstr>Protected</vt:lpwstr>
  </property>
  <property fmtid="{D5CDD505-2E9C-101B-9397-08002B2CF9AE}" pid="6" name="MSIP_Label_d9544d3e-f761-46b2-881e-fd08f3b12f65_SiteId">
    <vt:lpwstr>52b742d1-3dc2-47ac-bf03-609c83d9df9f</vt:lpwstr>
  </property>
  <property fmtid="{D5CDD505-2E9C-101B-9397-08002B2CF9AE}" pid="7" name="MSIP_Label_d9544d3e-f761-46b2-881e-fd08f3b12f65_ActionId">
    <vt:lpwstr>2bb2de0a-8e87-4989-8716-ee713051f7a3</vt:lpwstr>
  </property>
  <property fmtid="{D5CDD505-2E9C-101B-9397-08002B2CF9AE}" pid="8" name="MSIP_Label_d9544d3e-f761-46b2-881e-fd08f3b12f65_ContentBits">
    <vt:lpwstr>1</vt:lpwstr>
  </property>
</Properties>
</file>