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pany\HU\Érvényes árlisták\Toyota\"/>
    </mc:Choice>
  </mc:AlternateContent>
  <xr:revisionPtr revIDLastSave="0" documentId="13_ncr:1_{23DF4E7A-CC83-4F97-BD5C-5245A21C34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ilux" sheetId="8" r:id="rId1"/>
    <sheet name="Tartozék" sheetId="15" r:id="rId2"/>
    <sheet name="Külső színek" sheetId="14" r:id="rId3"/>
    <sheet name="WLTP - terhelhetőség" sheetId="13" r:id="rId4"/>
  </sheets>
  <definedNames>
    <definedName name="_xlnm._FilterDatabase" localSheetId="0" hidden="1">Hilux!$A$5:$AS$41</definedName>
    <definedName name="_xlnm.Print_Area" localSheetId="0">Hilux!$A$1:$N$219</definedName>
    <definedName name="_xlnm.Print_Area" localSheetId="2">'Külső színek'!$A$1:$T$40</definedName>
    <definedName name="_xlnm.Print_Area" localSheetId="1">Tartozék!$A$1:$I$28</definedName>
    <definedName name="_xlnm.Print_Area" localSheetId="3">'WLTP - terhelhetőség'!$A$1:$S$38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8" i="8" l="1"/>
  <c r="F117" i="8" l="1"/>
  <c r="F175" i="8" l="1"/>
  <c r="K39" i="8"/>
  <c r="K38" i="8" l="1"/>
  <c r="K36" i="8"/>
  <c r="K35" i="8"/>
  <c r="K31" i="8"/>
  <c r="K30" i="8"/>
  <c r="K37" i="8"/>
  <c r="K34" i="8"/>
  <c r="K29" i="8"/>
  <c r="K33" i="8" l="1"/>
  <c r="K32" i="8"/>
  <c r="K28" i="8"/>
  <c r="K27" i="8"/>
  <c r="K26" i="8"/>
  <c r="F149" i="8"/>
  <c r="F135" i="8" l="1"/>
  <c r="M200" i="8" l="1"/>
  <c r="M199" i="8"/>
  <c r="M164" i="8" l="1"/>
  <c r="F164" i="8"/>
  <c r="M150" i="8"/>
  <c r="M140" i="8"/>
  <c r="M136" i="8"/>
  <c r="K210" i="8" l="1"/>
  <c r="F94" i="8" l="1"/>
  <c r="F199" i="8" l="1"/>
  <c r="F200" i="8"/>
  <c r="F203" i="8"/>
  <c r="F202" i="8"/>
  <c r="F201" i="8"/>
  <c r="M193" i="8" l="1"/>
  <c r="M181" i="8"/>
  <c r="J12" i="8" l="1"/>
  <c r="J18" i="8"/>
  <c r="J36" i="8"/>
  <c r="J31" i="8"/>
  <c r="J27" i="8"/>
  <c r="J17" i="8"/>
  <c r="J11" i="8"/>
  <c r="J13" i="8"/>
  <c r="J39" i="8"/>
  <c r="J38" i="8"/>
  <c r="J37" i="8"/>
  <c r="J35" i="8"/>
  <c r="J34" i="8"/>
  <c r="J33" i="8"/>
  <c r="J32" i="8"/>
  <c r="J30" i="8"/>
  <c r="J29" i="8"/>
  <c r="J28" i="8"/>
  <c r="J26" i="8"/>
  <c r="J25" i="8"/>
  <c r="J24" i="8"/>
  <c r="J23" i="8"/>
  <c r="J22" i="8"/>
  <c r="J21" i="8"/>
  <c r="J20" i="8"/>
  <c r="J19" i="8"/>
  <c r="J16" i="8"/>
  <c r="J15" i="8"/>
  <c r="J14" i="8"/>
  <c r="J10" i="8"/>
  <c r="J9" i="8"/>
  <c r="J8" i="8"/>
  <c r="J7" i="8"/>
  <c r="J6" i="8"/>
</calcChain>
</file>

<file path=xl/sharedStrings.xml><?xml version="1.0" encoding="utf-8"?>
<sst xmlns="http://schemas.openxmlformats.org/spreadsheetml/2006/main" count="1589" uniqueCount="392">
  <si>
    <t>Motor / Teljesítmény &lt;LE&gt;</t>
  </si>
  <si>
    <t>Váltó</t>
  </si>
  <si>
    <t>Szereltség</t>
  </si>
  <si>
    <t>Katashiki</t>
  </si>
  <si>
    <t>SFX</t>
  </si>
  <si>
    <t>Nettó listaár</t>
  </si>
  <si>
    <t>S/C; 2</t>
  </si>
  <si>
    <t>D/C; 4</t>
  </si>
  <si>
    <t>AUDIO</t>
  </si>
  <si>
    <t>BIZTONSÁG</t>
  </si>
  <si>
    <t>MEGJELENÉS</t>
  </si>
  <si>
    <t>KÉNYELEM</t>
  </si>
  <si>
    <t>GARANCIA</t>
  </si>
  <si>
    <t>Alap garancia feltételek</t>
  </si>
  <si>
    <t>3 év vagy 100.000 km, amelyik előbb bekövetkezik</t>
  </si>
  <si>
    <t>A felszereltségre vonatkozó információk csak tájékoztató jellegűek, a gyártástól függően változhatnak!</t>
  </si>
  <si>
    <t>Az árlistában található kiskereskedelmi ár nem tartalmazza az egyes opciók árát, sem a forgalombahelyezés költségeit.</t>
  </si>
  <si>
    <t>Bruttó listaár
(27% ÁFA-val)</t>
  </si>
  <si>
    <t>Az árlistában található bruttó kiskereskedelmi ár tartalmazza a jelenleg érvényben lévő vámot, 27% ÁFÁ-t.</t>
  </si>
  <si>
    <t>A Toyota Central Europe Kft. a mindenkori változtatás jogát fenntartja.</t>
  </si>
  <si>
    <t>2.4 D-4D 150</t>
  </si>
  <si>
    <t>Live</t>
  </si>
  <si>
    <t>Active</t>
  </si>
  <si>
    <t>Active TSS</t>
  </si>
  <si>
    <t>Executive</t>
  </si>
  <si>
    <t>Executive Leather</t>
  </si>
  <si>
    <t>5I</t>
  </si>
  <si>
    <t>7I</t>
  </si>
  <si>
    <t>9H</t>
  </si>
  <si>
    <t>4x4</t>
  </si>
  <si>
    <t>LIVE</t>
  </si>
  <si>
    <t xml:space="preserve">Fekete B oszlop </t>
  </si>
  <si>
    <t>Sebességtartó automatika</t>
  </si>
  <si>
    <t>Észleli az irányjelzés nélküli sávelhagyást és figyelmezteti a vezetőt</t>
  </si>
  <si>
    <t>Jelzőtábla felismerő rendszer (RSA)</t>
  </si>
  <si>
    <t>Előzési tilalmat és sebességkorlátozást jelző ill.feloldó táblákra figyelmezteti a vezetőt</t>
  </si>
  <si>
    <t>EGYÉB RENDELHETŐ FELSZERELTSÉGEK</t>
  </si>
  <si>
    <t>Nettó</t>
  </si>
  <si>
    <t xml:space="preserve">Megjegyzés: az árak kizárólag gyártásból, illetve a TOYOTA Central Europe Kft. központi készletéről </t>
  </si>
  <si>
    <t>történő rendelés esetén érvényesek! További részletek a hivatalos márkakereskedésekben.</t>
  </si>
  <si>
    <t>E/C; 4</t>
  </si>
  <si>
    <t>Karosszéria / Ajtók*</t>
  </si>
  <si>
    <t>M/T 6</t>
  </si>
  <si>
    <t>A/T 6</t>
  </si>
  <si>
    <t>Műanyag dísztárcsák</t>
  </si>
  <si>
    <t>Hajtás</t>
  </si>
  <si>
    <t>Bruttó</t>
  </si>
  <si>
    <t>6I</t>
  </si>
  <si>
    <t>8I</t>
  </si>
  <si>
    <t>0I</t>
  </si>
  <si>
    <t>Opciós színek</t>
  </si>
  <si>
    <t>FCW - Ütközésveszély-figyelmeztetés: felhívja a vezető figyelmét szemből történő ütközés veszélyére</t>
  </si>
  <si>
    <t>PBA - vészfék-asszisztens : támogatja a vezetőt a vészhelyzet elkerülésében vagy enyhítésében</t>
  </si>
  <si>
    <r>
      <t>AEB - önálló vészfékezés (</t>
    </r>
    <r>
      <rPr>
        <b/>
        <sz val="10"/>
        <rFont val="Arial"/>
        <family val="2"/>
        <charset val="238"/>
      </rPr>
      <t>korlátozott gyalogos-észleléssel</t>
    </r>
    <r>
      <rPr>
        <sz val="10"/>
        <rFont val="Arial"/>
        <family val="2"/>
        <charset val="238"/>
      </rPr>
      <t>): ha a vezető vészhelyzetben nem reagál,</t>
    </r>
  </si>
  <si>
    <t>Ütközés-megelőző rendszer (PCS) radaros</t>
  </si>
  <si>
    <t>Plus csomag Live változathoz (gyári opció)</t>
  </si>
  <si>
    <t xml:space="preserve">* S/C; 2 = szimplakabinos kétajtós; E/C; 4 = extrakabinos négyajtós; D/C; 4 = duplakabinos négyajtós; </t>
  </si>
  <si>
    <t>Vegyes átlagf.
(l/100km)
kombinált</t>
  </si>
  <si>
    <t>CO2 (g/km)
kombinált</t>
  </si>
  <si>
    <t>VL Min</t>
  </si>
  <si>
    <t>VL Max</t>
  </si>
  <si>
    <t>** Az ár tartalmazza az opciós fényezés felárát</t>
  </si>
  <si>
    <t>Live Chassis</t>
  </si>
  <si>
    <t>GUN125L-BNFSXW</t>
  </si>
  <si>
    <t>GUN125L-BNFSXW3</t>
  </si>
  <si>
    <t>GUN125L-CNFSXW</t>
  </si>
  <si>
    <t>GUN125L-CNFSXW3</t>
  </si>
  <si>
    <t>GUN125L-DNFSXW</t>
  </si>
  <si>
    <t>GUN125L-DNFSXW3</t>
  </si>
  <si>
    <t>GUN125L-DNFHXW</t>
  </si>
  <si>
    <t>GUN125L-DNTHXW</t>
  </si>
  <si>
    <t>Adaptív tempomat, radaros</t>
  </si>
  <si>
    <t>Sávelhagyás-figyelmeztető rendszer (LDA) sávtartó funkcióval (Yaw assist)</t>
  </si>
  <si>
    <t>Live Plus</t>
  </si>
  <si>
    <t>Saját tömeg  max (kg)</t>
  </si>
  <si>
    <t>Műsz. megeng. Össztömeg (kg)</t>
  </si>
  <si>
    <t>Terhelhetőség (kg)</t>
  </si>
  <si>
    <t>Vontathatóság fékezettlen (kg)</t>
  </si>
  <si>
    <t>CC</t>
  </si>
  <si>
    <t>DD</t>
  </si>
  <si>
    <t>EE</t>
  </si>
  <si>
    <t>FF</t>
  </si>
  <si>
    <t>Oáziszöld (6S3) metál fényezés opció</t>
  </si>
  <si>
    <t>040</t>
  </si>
  <si>
    <t>070</t>
  </si>
  <si>
    <t>1D6</t>
  </si>
  <si>
    <t>1G3</t>
  </si>
  <si>
    <t>218</t>
  </si>
  <si>
    <t>3T6</t>
  </si>
  <si>
    <t>4R8</t>
  </si>
  <si>
    <t>8X2</t>
  </si>
  <si>
    <t>Hófehér alapfényezés</t>
  </si>
  <si>
    <t>Vízkék metálfényezés</t>
  </si>
  <si>
    <t>Hamuszürke metálfényezés</t>
  </si>
  <si>
    <t>Ezüstmetál metálfényezés</t>
  </si>
  <si>
    <t>Oáziszöld Metálfényezés</t>
  </si>
  <si>
    <t>6S3</t>
  </si>
  <si>
    <t>3E5</t>
  </si>
  <si>
    <t>Narancsmetál metálfényezés</t>
  </si>
  <si>
    <t>Gyöngyfehér metálfényezés</t>
  </si>
  <si>
    <t>Bruttó 0 Ft</t>
  </si>
  <si>
    <t>Nettó 0 Ft</t>
  </si>
  <si>
    <t>Nettó 300 000 Ft</t>
  </si>
  <si>
    <t>Bruttó 381 000 Ft</t>
  </si>
  <si>
    <t>Nettó 245 000 Ft</t>
  </si>
  <si>
    <t>Bruttó 311 150 Ft</t>
  </si>
  <si>
    <t>Fekete gyöngyh. metálfényezés</t>
  </si>
  <si>
    <t>2.8 D-4D 204</t>
  </si>
  <si>
    <t>9L</t>
  </si>
  <si>
    <t>Live Plus TSS</t>
  </si>
  <si>
    <t>9M</t>
  </si>
  <si>
    <t>GS</t>
  </si>
  <si>
    <t>GT</t>
  </si>
  <si>
    <t>GUN126L-DNFHXW</t>
  </si>
  <si>
    <t>NH</t>
  </si>
  <si>
    <t>GUN126L-DNTHXW</t>
  </si>
  <si>
    <t>OR</t>
  </si>
  <si>
    <t>J8</t>
  </si>
  <si>
    <t>J9</t>
  </si>
  <si>
    <t>JA</t>
  </si>
  <si>
    <t>JB</t>
  </si>
  <si>
    <t>EV</t>
  </si>
  <si>
    <t>FV</t>
  </si>
  <si>
    <t>PN</t>
  </si>
  <si>
    <t>Q5</t>
  </si>
  <si>
    <t>P4</t>
  </si>
  <si>
    <t>PD</t>
  </si>
  <si>
    <t>PV</t>
  </si>
  <si>
    <t>QC</t>
  </si>
  <si>
    <t>Invincible</t>
  </si>
  <si>
    <t>PZ</t>
  </si>
  <si>
    <t>QG</t>
  </si>
  <si>
    <t>Invincible Sport</t>
  </si>
  <si>
    <t>Live Green</t>
  </si>
  <si>
    <t>BB</t>
  </si>
  <si>
    <t>Active Green</t>
  </si>
  <si>
    <t>Executive Green</t>
  </si>
  <si>
    <t>Executive Leather Green</t>
  </si>
  <si>
    <t>Vontathatóság fékezett (kg)</t>
  </si>
  <si>
    <t>Live Red</t>
  </si>
  <si>
    <t>Active Red</t>
  </si>
  <si>
    <t>-</t>
  </si>
  <si>
    <t>QH</t>
  </si>
  <si>
    <t>Opcionálisan rendelhető tartozék csomag kód</t>
  </si>
  <si>
    <t>Live Green**</t>
  </si>
  <si>
    <t>Active Green**</t>
  </si>
  <si>
    <t>Executive Green**</t>
  </si>
  <si>
    <t>Executive Leather Green**</t>
  </si>
  <si>
    <t>6X1</t>
  </si>
  <si>
    <t>O</t>
  </si>
  <si>
    <t>Barnás-zöld metálfényezés</t>
  </si>
  <si>
    <t>Toyota Safety Sense: D/C  Live és Active változatokhoz (gyári opció)</t>
  </si>
  <si>
    <t>Metálfényezés</t>
  </si>
  <si>
    <t>Alapfényezés</t>
  </si>
  <si>
    <t>Tűzoltópiros (3E5) alapfényezés</t>
  </si>
  <si>
    <t>Gyöngyfehér metálfényezés opció</t>
  </si>
  <si>
    <t>ACTIVE (Live szereltségen felül)</t>
  </si>
  <si>
    <t>EXECUTIVE (Active szereltségen felül)</t>
  </si>
  <si>
    <t>EXECUTIVE LEATHER (Executive szereltségen felül)</t>
  </si>
  <si>
    <t>INVINCIBLE (Executive Leather szereltségen felül)</t>
  </si>
  <si>
    <t>INVINCIBLE SPORT (Invincible szereltségen felül)</t>
  </si>
  <si>
    <t>További kérdésekkel forduljon Ügyfélszolgálatunkhoz vagy látogassa meg a www.toyota.hu honlapot.</t>
  </si>
  <si>
    <t>Toyota Safety Sense biztonsági csomag</t>
  </si>
  <si>
    <t>Indításgátló, immobilizer</t>
  </si>
  <si>
    <t>Riasztóberendezés</t>
  </si>
  <si>
    <t>Riasztóberendezés kizárólag S/C és E/C modellek esetén</t>
  </si>
  <si>
    <t>Tempomat - sebességtartó automatika</t>
  </si>
  <si>
    <t>Kapcsolható négykerékhajtás</t>
  </si>
  <si>
    <t>Fix zárás az első és hátsó tengelyek között</t>
  </si>
  <si>
    <t>Terepfokozat lassító áttétel</t>
  </si>
  <si>
    <t>Zárható hátsó differenciálmű</t>
  </si>
  <si>
    <t>Alvázas, "body on frame"</t>
  </si>
  <si>
    <t>Hátul: Merev híd, laprugóval, lengéscsillapítóval</t>
  </si>
  <si>
    <t>Plató, lenyitható kivetőpántos ajtóval (kivéve Chassis - alvázkabin)</t>
  </si>
  <si>
    <t>Beépített hangszórók száma: 4db (kivéve S/C: 2 db)</t>
  </si>
  <si>
    <t>Bluetooth telefonkihangosító</t>
  </si>
  <si>
    <t>Tetőantenna</t>
  </si>
  <si>
    <t>ABS (blokkolásgátló)</t>
  </si>
  <si>
    <t>VSC, járműstabilitás-vezérlő és TRC, kipörgésgátló</t>
  </si>
  <si>
    <t>HAC, hegymeneti elindulássegítő és TSC, vontatmány stabilitás vezérlő</t>
  </si>
  <si>
    <t>EBD - elektronikus fékerőelosztó</t>
  </si>
  <si>
    <t>BA -  vészfékasszisztens</t>
  </si>
  <si>
    <t>SRS légzsákok vezető- és utasoldalon elöl</t>
  </si>
  <si>
    <t>SRS oldallégzsákok vezető- és utasoldalon elöl</t>
  </si>
  <si>
    <t>SRS függönylégzsákok elöl-hátul (kivéve S/C: elöl)</t>
  </si>
  <si>
    <t>SRS vezetőoldali térdlégzsák</t>
  </si>
  <si>
    <t>Övfeszítővel, erőhatárolóval ellátott 3 pontos bizt.övek elöl</t>
  </si>
  <si>
    <t>Kapaszkodók elöl</t>
  </si>
  <si>
    <t>Zárható plató (kivéve S/C verzió)</t>
  </si>
  <si>
    <t>17" fekete lemezfelni, 265/65 R17 gumiabroncs (D/C, E/C)</t>
  </si>
  <si>
    <t>Fekete hátsó lökhárító (fém)</t>
  </si>
  <si>
    <t>4 küllős kormány</t>
  </si>
  <si>
    <t>Teljes értékű pótkerék (lemezfelnivel)</t>
  </si>
  <si>
    <t>Fényérzékelős automata világítás</t>
  </si>
  <si>
    <t>Szervokormány</t>
  </si>
  <si>
    <t>Szakaszos ablaktörlő</t>
  </si>
  <si>
    <t>Külső tükrök elektromosan állíthatók, fűtöttek</t>
  </si>
  <si>
    <t>Fordulatszámmérő</t>
  </si>
  <si>
    <t>Manuális légkondicionáló</t>
  </si>
  <si>
    <t>12 V-os elektromos csatlakozó</t>
  </si>
  <si>
    <t>Kartámasz középen, műanyag fedelű rakodódobozzal</t>
  </si>
  <si>
    <t>Távirányítós központi zár az ajtókon, behajtható kulccsal</t>
  </si>
  <si>
    <t>Különálló első ülések</t>
  </si>
  <si>
    <t>Hazakísérőfény funkció</t>
  </si>
  <si>
    <t>Telefon és audio kapcsolók a kormánykeréken</t>
  </si>
  <si>
    <t>Szövetborítású ülések</t>
  </si>
  <si>
    <t>Pohártartó elöl</t>
  </si>
  <si>
    <t>Digitális óra</t>
  </si>
  <si>
    <t>Kettős kesztyűtartó, a felső szellőztetett</t>
  </si>
  <si>
    <t>Gumiszőnyeg garnitúra</t>
  </si>
  <si>
    <t>Fix hátsó üveg páramentesítővel</t>
  </si>
  <si>
    <t>Bőr borítású kormánykerék és sebváltógomb</t>
  </si>
  <si>
    <t>Műanyag borítású kormánykerék és sebváltógomb</t>
  </si>
  <si>
    <t>Automata digitális légkondicionáló</t>
  </si>
  <si>
    <t>Beépített tolatókamera</t>
  </si>
  <si>
    <t>Színes 4,2" méretű TFT kijelző a sebesség- és fordulatszámmérő között</t>
  </si>
  <si>
    <t>DAC, lejtmenet vezérlő</t>
  </si>
  <si>
    <t>Külső tükrök fűtöttek, elektromosan állíthatók és behajthatók</t>
  </si>
  <si>
    <t>Kartámasz középen, szövettel burkolt fedelű rakodódobozzal</t>
  </si>
  <si>
    <t>Sötétített hátsó és hátsó oldalsó üvegek</t>
  </si>
  <si>
    <t>Hátsó ülés ülőlapja 60:40 arányban felhajtható</t>
  </si>
  <si>
    <t>Magasságban állítható vezetőülés</t>
  </si>
  <si>
    <t>Nincs elválasztó rács a plató és a kabin között</t>
  </si>
  <si>
    <t>Fűthető első ülések</t>
  </si>
  <si>
    <t>Sportos formázású első ülések</t>
  </si>
  <si>
    <t>Nagynyomású fényszórómosó</t>
  </si>
  <si>
    <t>Textilszőnyeg garnitúra</t>
  </si>
  <si>
    <t>Kartámasz középen, műbőrrel burkolt fedelű rakodódobozzal</t>
  </si>
  <si>
    <t>Intelligens nyitási rendszer, nyomógombos indítás</t>
  </si>
  <si>
    <t>Teljes értékű pótkerék (könnyűfém felnivel)</t>
  </si>
  <si>
    <t>Valódi bőr ülésborítás</t>
  </si>
  <si>
    <t>Elektromos ülésállítás a vezető oldalon.</t>
  </si>
  <si>
    <t>17" ezüstszínű lemezfelni, 225/70 R17 gumiabroncs (S/C) műanyag porvédő kupakkal</t>
  </si>
  <si>
    <t>18" fekete könnyűfém kerekek, 265/60 R18 gumiabroncsok műanyag porvédő kupakkal</t>
  </si>
  <si>
    <t>18" könnyűfém kerekek, 265/60 R18 gumiabroncsok műanyag porvédő kupakkal</t>
  </si>
  <si>
    <t>17" könnyűfém kerekek, 265/65 R17 gumiabroncsok műanyag porvédő kupakkal</t>
  </si>
  <si>
    <t>Fekete oldalfellépő</t>
  </si>
  <si>
    <t>Fűtött szakaszos ablaktörlő</t>
  </si>
  <si>
    <t>Alsó motorvédő lemez</t>
  </si>
  <si>
    <t>Fekete első lökhárító (műanyag) - kizárólag S/C esetén</t>
  </si>
  <si>
    <t>Karosszéria színére fényezett első lökhárító (műanyag) - kizárólag E/C és D/C esetén</t>
  </si>
  <si>
    <t>Karosszéria színére fényezett egyedi Invincible első lökhárító (műanyag)</t>
  </si>
  <si>
    <t>Fekete hátsó lökhárító (fém) - (kivéve Chassis - alvázkabin)</t>
  </si>
  <si>
    <t>Fekete hűtőrács, fekete keret a hűtőrács körül</t>
  </si>
  <si>
    <t>Krómozott hátsó lökhárító</t>
  </si>
  <si>
    <t>Króm keret a hűtőrács körül</t>
  </si>
  <si>
    <t>Egyedi Invincible fekete fényezésű hűtőrács és hűtőrács keret króm betéttel</t>
  </si>
  <si>
    <t>Sárfogó gumik elöl és hátul (kivéve Chassis - alvázkabin)</t>
  </si>
  <si>
    <t>Gyerekzár a hátsó ajtókon (kivéve S/C és E/C)</t>
  </si>
  <si>
    <t>Fekete belső ajtónyitó kilincsek</t>
  </si>
  <si>
    <t>Króm belső ajtónyitó kilincsek</t>
  </si>
  <si>
    <t>Elektromos ablakemelők elöl, hátul (kivéve S/C, E/C: kizárólag elöl)</t>
  </si>
  <si>
    <t>Fekete platóajtó nyitó kilincs</t>
  </si>
  <si>
    <t>Króm platóajtó nyitó kilincs</t>
  </si>
  <si>
    <t>Egyedi Invincible fekete platóajtó nyitó kilincs</t>
  </si>
  <si>
    <t>Egyedi Invincible LED fényszórók és nappali menetfény</t>
  </si>
  <si>
    <t>LED fényszórók és nappali menetfény (automata fényszórómagasság állítás)</t>
  </si>
  <si>
    <t>Halogén fényszórók és nappali menetfény (manuális fényszórómagasság állítás)</t>
  </si>
  <si>
    <t>Nagynyomású fényszórómosó nélkül</t>
  </si>
  <si>
    <t xml:space="preserve">Első LED ködfényszórók </t>
  </si>
  <si>
    <t>LED hátsó lámpák</t>
  </si>
  <si>
    <t>3. féklámpa - LED (kivéve Chassis - alvázkabin)</t>
  </si>
  <si>
    <t>Hátsó ködfényszórók</t>
  </si>
  <si>
    <t>Fekete külső tükrök beépített irányjelzővel</t>
  </si>
  <si>
    <t>Fekete külső kilincsek</t>
  </si>
  <si>
    <t>LED hangulatvilágítás az első és hátsó ajtók esetében</t>
  </si>
  <si>
    <t>Térképzseb az ajtók oldalában elöl és hátul (kivéve S/C: kizárólag elöl)</t>
  </si>
  <si>
    <t>Kettős kesztyűtartó, felső szellőztetett, alsó csillapított nyitással</t>
  </si>
  <si>
    <t>Hátsó ülés ülőlapja egyben felhajtható (kivéve S/C)</t>
  </si>
  <si>
    <t>Valódi bőr Invincible ülésborítás (kéttúnusú)</t>
  </si>
  <si>
    <t>Állítható magasságú fejtámlák elöl és hátul (hátul: S/C 0 db, E/C 2 db és DC 3 db)</t>
  </si>
  <si>
    <t>Lehajtható kartámasz a hátsó ülések esetében 2 db pohártartóval</t>
  </si>
  <si>
    <t>3 pontos automata biztonsági övek hátul: S/C: 0 db; E/C 2 db; DC 3 db</t>
  </si>
  <si>
    <t>2 db ISOFIX gyerekülés rögzítés a 2. üléssorban (kizárólag D/C esetén)</t>
  </si>
  <si>
    <t>2 db 12 V-os elektromos csatlakozó</t>
  </si>
  <si>
    <t>GPS-es navigáció Európa térképpel</t>
  </si>
  <si>
    <t>Rádió, USB, AUX, DAB, monokróm kijelző</t>
  </si>
  <si>
    <t>Touch 8"-os multimédia (MM19), DAB, USB, 6 hangszóró</t>
  </si>
  <si>
    <t>JBL prémium hangrendszer 8 hangszóróval és mélynyomóval</t>
  </si>
  <si>
    <t>Műanyag dísztárcsák, első LED ködfényszórók és fekete B oszlop Live szereltség esetén</t>
  </si>
  <si>
    <t>2.4 D-4D 150 S/S</t>
  </si>
  <si>
    <t>2.8 D-4D 204 S/S</t>
  </si>
  <si>
    <t>Magasságban és hosszirányban manuálisan állítható kormányoszlop</t>
  </si>
  <si>
    <t>HAJTÁS, FUTÓMŰ, ALVÁZ</t>
  </si>
  <si>
    <t>Elöl: 2 lengőkaros független kerékfelfüggesztés, kanyarstabilizátorral, tekercsrugóval, lengéscsillapítóval</t>
  </si>
  <si>
    <t>Elválasztó rács a plató és a kabin között (kivéve Chassis)</t>
  </si>
  <si>
    <r>
      <t>AEB - önálló vészfékezés (</t>
    </r>
    <r>
      <rPr>
        <b/>
        <sz val="10"/>
        <rFont val="Arial"/>
        <family val="2"/>
        <charset val="238"/>
      </rPr>
      <t>korlátozott gyalogos és kerékpáros észleléssel</t>
    </r>
    <r>
      <rPr>
        <sz val="10"/>
        <rFont val="Arial"/>
        <family val="2"/>
        <charset val="238"/>
      </rPr>
      <t>): ha a vezető vészhelyzetben nem reagál,</t>
    </r>
  </si>
  <si>
    <t>ÚJ HILUX (MC'20) ÁRLISTA</t>
  </si>
  <si>
    <t>Connectivity: Android Auto, Apple Carplay</t>
  </si>
  <si>
    <t>Perem nélküli platóbélés</t>
  </si>
  <si>
    <t>Alumínium küszöbtakaró előre és hátra</t>
  </si>
  <si>
    <t>Csomagkód</t>
  </si>
  <si>
    <t>Extra garancia szerződések</t>
  </si>
  <si>
    <t>+1 év vagy összesen 130 ezer km</t>
  </si>
  <si>
    <t>+ 2 év vagy összesen 200 ezer km</t>
  </si>
  <si>
    <t>Alumínium oldalfellépő</t>
  </si>
  <si>
    <t>Kézi működtetésű fekete alumínium platótakaró roló</t>
  </si>
  <si>
    <t>Fekete bukócső</t>
  </si>
  <si>
    <t>Fekete bőr ülés garnitúra</t>
  </si>
  <si>
    <t>Opcionálisan rendelhető gyári tartozék csomag</t>
  </si>
  <si>
    <t>Fekete rozsdamentes acél küszöbcső fellépővel</t>
  </si>
  <si>
    <t>Invincible matrica a platóajtóra és a plató oldalára</t>
  </si>
  <si>
    <t>BI + RQ</t>
  </si>
  <si>
    <t>LM + MS</t>
  </si>
  <si>
    <t>Kötelezően rendelendő gyári tartozék csomag
(listaár tartalmazza a felárat)</t>
  </si>
  <si>
    <t>Vonóhorog szett kolíni szereléssel</t>
  </si>
  <si>
    <t>BI+RQ</t>
  </si>
  <si>
    <t>BI+RQ / LM+MS</t>
  </si>
  <si>
    <t>Kötelezően rendelendő tartozék csomag kód
(A felárat a listaár tartalmazza)</t>
  </si>
  <si>
    <r>
      <t xml:space="preserve">Peremes vonóhorog 7 pólusú kábelkötegggel </t>
    </r>
    <r>
      <rPr>
        <b/>
        <sz val="10"/>
        <rFont val="Arial"/>
        <family val="2"/>
        <charset val="238"/>
      </rPr>
      <t>(T7 + MS)</t>
    </r>
  </si>
  <si>
    <r>
      <t xml:space="preserve">Peremes vonóhorog 13 pólusú kábelkötegggel </t>
    </r>
    <r>
      <rPr>
        <b/>
        <sz val="10"/>
        <rFont val="Arial"/>
        <family val="2"/>
        <charset val="238"/>
      </rPr>
      <t>(T9 + MS)</t>
    </r>
  </si>
  <si>
    <t>Első és hátsó parkolóradar</t>
  </si>
  <si>
    <t>Perem nélküli platóbélés, perem nélküli platóajtó burkolat</t>
  </si>
  <si>
    <t>Fényezett oldalüveges keménytető, perem nélküli platóbélés, perem</t>
  </si>
  <si>
    <t>nélküli platóajtó burkolat</t>
  </si>
  <si>
    <t>Perem nélküli platóbélés, platóbélés perem, peremes platóajtó burkolat</t>
  </si>
  <si>
    <t xml:space="preserve">Oldalüveg nélküli fehér színű keménytető, perem nélküli platóbélés, </t>
  </si>
  <si>
    <t>perem nélküli platóajtó burkolat</t>
  </si>
  <si>
    <t>Fényezett platófedél csomag - Emailes rendelés</t>
  </si>
  <si>
    <t xml:space="preserve">Zárható fényezett platófedél, a platófedélbe illeszkedő bukócső, </t>
  </si>
  <si>
    <t>Parkolássegítő rendszer előre - emailes rendelés</t>
  </si>
  <si>
    <t>bruttó 111 000 Ft</t>
  </si>
  <si>
    <t>perem nélküli  platóbélés, perem nélküli platóajtó burkolat</t>
  </si>
  <si>
    <t>Vezérlő elektronika, fekete színű szenzorok, kapcsoló gomb</t>
  </si>
  <si>
    <t>Parkolássegítő rendszer hátra - PZTPA2HILUXRR</t>
  </si>
  <si>
    <t xml:space="preserve">Zárható fényezetlen platófedél, a platófedélbe illeszkedő bukócső, </t>
  </si>
  <si>
    <t>"TOYOTA PROTECT LONGLIFE - BODY" - PZ41ABP00180</t>
  </si>
  <si>
    <t>nettó 43 500 Ft</t>
  </si>
  <si>
    <t>bruttó 56 000 Ft</t>
  </si>
  <si>
    <t xml:space="preserve">Platótálca szett - PZTALCAHILUX </t>
  </si>
  <si>
    <t>bruttó 577 000 Ft</t>
  </si>
  <si>
    <t>Nanotechnológiás védőbevonat a karosszéria tartós védelmére</t>
  </si>
  <si>
    <t>Platótálca, platótálca szegély</t>
  </si>
  <si>
    <t>"TOYOTA PROTECT LONGLIFE - ALLOY" - 0887380010</t>
  </si>
  <si>
    <t>nettó 16 300 Ft</t>
  </si>
  <si>
    <t>bruttó 21 000 Ft</t>
  </si>
  <si>
    <t>M43 indításgátló  - AL00000M43</t>
  </si>
  <si>
    <t>nettó 48 600 Ft</t>
  </si>
  <si>
    <t>bruttó 62 000 Ft</t>
  </si>
  <si>
    <t>Nanotechnológiás védőbevonat az alufelnik tartós védelmére</t>
  </si>
  <si>
    <t xml:space="preserve">M43 indításgátló </t>
  </si>
  <si>
    <t>GPS alapú védelmi csomag - GPSMETATRAK</t>
  </si>
  <si>
    <t>nettó 130 400 Ft *</t>
  </si>
  <si>
    <t>bruttó 166 000 Ft *</t>
  </si>
  <si>
    <t>nettó 453 800 Ft</t>
  </si>
  <si>
    <t xml:space="preserve">Vezeték nélküli blokkolás + riasztó modul, 1 db közelítőkártyás azonosító, META M03 riasztó </t>
  </si>
  <si>
    <t xml:space="preserve">( *Az éves felügyeleti díjakat a feltüntetett árak nem tartalmazzák. Ezzel </t>
  </si>
  <si>
    <t>kapcsolatban érdeklődjön a márkaszervízben !)</t>
  </si>
  <si>
    <t>Megjegyzés: a fenti nettó árak tartalmazzák a felszerelési munkadíjat.</t>
  </si>
  <si>
    <t>EGYÉB RENDELHETŐ TARTOZÉK CSOMAGOK KERESKEDŐI BESZERELÉSSEL</t>
  </si>
  <si>
    <t>Perem nélküli rakodótér burkolat -PZPLAT1MCHILUX</t>
  </si>
  <si>
    <t>nettó 86 900 Ft</t>
  </si>
  <si>
    <t>Oldalüveges keménytető csomag -Emailes rendelés</t>
  </si>
  <si>
    <t>nettó  652 100 Ft</t>
  </si>
  <si>
    <t>bruttó 829 000 Ft</t>
  </si>
  <si>
    <t>Peremes rakodótér burkolat - PZPLAT2MCHILUX</t>
  </si>
  <si>
    <t>nettó 123 900 Ft</t>
  </si>
  <si>
    <t>bruttó 158 000 Ft</t>
  </si>
  <si>
    <r>
      <t>Oldalüveg  nélküli keménytető csomag -</t>
    </r>
    <r>
      <rPr>
        <b/>
        <sz val="8"/>
        <rFont val="Toyota Text"/>
        <family val="2"/>
        <charset val="238"/>
      </rPr>
      <t xml:space="preserve"> PZHARD1MCHILUX</t>
    </r>
  </si>
  <si>
    <t>nettó 583 600 Ft</t>
  </si>
  <si>
    <t>bruttó 742 000 Ft</t>
  </si>
  <si>
    <t>nettó 89 400 Ft</t>
  </si>
  <si>
    <t>bruttó 114 000 Ft</t>
  </si>
  <si>
    <t>nettó 638 600 Ft</t>
  </si>
  <si>
    <t>bruttó 811 000 Ft</t>
  </si>
  <si>
    <t>nettó 79 300 Ft</t>
  </si>
  <si>
    <t>bruttó 101 000 Ft</t>
  </si>
  <si>
    <t>Fényezetlen platófedél csomag - PZHARD2MCHILUX</t>
  </si>
  <si>
    <t>nettó 632 600 Ft</t>
  </si>
  <si>
    <t>bruttó 804 000 Ft</t>
  </si>
  <si>
    <t>Alumínium platótakaró roló csomag - PZALUROMCHILUX</t>
  </si>
  <si>
    <t>nettó 564 700 Ft</t>
  </si>
  <si>
    <t>bruttó 718 000 Ft</t>
  </si>
  <si>
    <t>alumínium platótakaró roló, perem nélküli platóbélés, perem nélküli platóajtó burkolat</t>
  </si>
  <si>
    <t>Lávavörös metálfényezés</t>
  </si>
  <si>
    <t>Chilipiros alapfényezés</t>
  </si>
  <si>
    <t>Egyedi Invincible kerékjárat szélesítés</t>
  </si>
  <si>
    <t>BI + SC</t>
  </si>
  <si>
    <t>BI+SC</t>
  </si>
  <si>
    <t>BI+SC / BI+RQ</t>
  </si>
  <si>
    <t>Krómozott külső tükrök irányjelzővel és krómozott külső kilincsek</t>
  </si>
  <si>
    <t>Fekete külső tükrök irányjelzővel és fekete külső kilincsek</t>
  </si>
  <si>
    <t>B2 + SC + MS</t>
  </si>
  <si>
    <t>B2+SC+MS</t>
  </si>
  <si>
    <t>SC+B7+ES+ET+MS</t>
  </si>
  <si>
    <t>SC + B7 + ES + ET + MS</t>
  </si>
  <si>
    <t>HIRT + SC + ES + ET</t>
  </si>
  <si>
    <t>HIRT+SC+ES+ET</t>
  </si>
  <si>
    <t>Elektromos működtetésű alumínium platótakaró roló</t>
  </si>
  <si>
    <t>Központi zárral zárható platóajtó</t>
  </si>
  <si>
    <t>Sport bukócső</t>
  </si>
  <si>
    <t>Az árlista érvényes a 2020. november 26-tól megrendelt autókra.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</si>
</sst>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#,##0\ &quot;Ft&quot;;[Red]\-#,##0\ &quot;Ft&quot;"/>
    <numFmt numFmtId="164" formatCode="#,##0\ &quot;Ft&quot;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mmmm\ d\,\ yyyy"/>
    <numFmt numFmtId="172" formatCode="_-* #,##0\ _B_F_-;\-* #,##0\ _B_F_-;_-* &quot;-&quot;\ _B_F_-;_-@_-"/>
    <numFmt numFmtId="173" formatCode="_-* #,##0.00\ _B_F_-;\-* #,##0.00\ _B_F_-;_-* &quot;-&quot;??\ _B_F_-;_-@_-"/>
    <numFmt numFmtId="174" formatCode="#,##0.0;\-#,##0.0"/>
    <numFmt numFmtId="175" formatCode="&quot;\&quot;#,##0;[Red]&quot;\&quot;&quot;\&quot;&quot;\&quot;\-#,##0"/>
    <numFmt numFmtId="176" formatCode=";;;"/>
    <numFmt numFmtId="177" formatCode="_([$€]* #,##0.00_);_([$€]* \(#,##0.00\);_([$€]* &quot;-&quot;??_);_(@_)"/>
    <numFmt numFmtId="178" formatCode="&quot;$&quot;#,##0_);[Red]&quot;\&quot;&quot;\&quot;\(&quot;$&quot;#,##0&quot;\&quot;&quot;\&quot;\)"/>
    <numFmt numFmtId="179" formatCode="&quot;$&quot;#,##0.00_);[Red]&quot;\&quot;&quot;\&quot;\(&quot;$&quot;#,##0.00&quot;\&quot;&quot;\&quot;\)"/>
    <numFmt numFmtId="180" formatCode="#,##0_ ;[Red]\-#,##0\ "/>
    <numFmt numFmtId="181" formatCode="0.0"/>
    <numFmt numFmtId="182" formatCode="_-* #,##0\ [$Ft-40E]_-;\-* #,##0\ [$Ft-40E]_-;_-* &quot;-&quot;??\ [$Ft-40E]_-;_-@_-"/>
  </numFmts>
  <fonts count="5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</font>
    <font>
      <sz val="11"/>
      <name val="MS ??"/>
      <family val="1"/>
    </font>
    <font>
      <sz val="10"/>
      <name val="Arial"/>
      <family val="2"/>
    </font>
    <font>
      <sz val="14"/>
      <name val="Terminal"/>
      <family val="3"/>
      <charset val="128"/>
    </font>
    <font>
      <sz val="11"/>
      <name val="?l?r ??’c"/>
      <family val="3"/>
      <charset val="128"/>
    </font>
    <font>
      <sz val="11"/>
      <name val="‚l‚r –¾’©"/>
      <family val="1"/>
      <charset val="128"/>
    </font>
    <font>
      <sz val="10"/>
      <color indexed="20"/>
      <name val="Arial"/>
      <family val="2"/>
    </font>
    <font>
      <sz val="11"/>
      <name val="‚l‚r ‚oƒSƒVƒbƒN"/>
      <family val="1"/>
    </font>
    <font>
      <i/>
      <sz val="10"/>
      <color indexed="10"/>
      <name val="Arial"/>
      <family val="2"/>
    </font>
    <font>
      <sz val="12"/>
      <name val="Arial"/>
      <family val="2"/>
      <charset val="238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?l?r ?S?V?b?N"/>
      <family val="3"/>
    </font>
    <font>
      <sz val="10"/>
      <name val="‚l‚r ƒSƒVƒbƒN"/>
      <family val="3"/>
    </font>
    <font>
      <sz val="10"/>
      <name val="ＭＳ ゴシック"/>
      <family val="3"/>
      <charset val="128"/>
    </font>
    <font>
      <sz val="10"/>
      <name val="MS Sans Serif"/>
      <family val="2"/>
    </font>
    <font>
      <sz val="11"/>
      <name val="–¾’©"/>
      <family val="1"/>
      <charset val="128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明朝"/>
      <family val="1"/>
      <charset val="128"/>
    </font>
    <font>
      <u/>
      <sz val="10"/>
      <color indexed="36"/>
      <name val="Arial"/>
      <family val="2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+"/>
      <charset val="238"/>
    </font>
    <font>
      <sz val="10"/>
      <color theme="1"/>
      <name val="+"/>
      <charset val="238"/>
    </font>
    <font>
      <sz val="10"/>
      <name val="+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Toyota Text"/>
      <family val="2"/>
      <charset val="238"/>
    </font>
    <font>
      <sz val="10"/>
      <color theme="1"/>
      <name val="Toyota Text"/>
      <family val="2"/>
      <charset val="238"/>
    </font>
    <font>
      <b/>
      <sz val="10"/>
      <name val="Toyota Text"/>
      <family val="2"/>
      <charset val="238"/>
    </font>
    <font>
      <sz val="10"/>
      <name val="Toyota Text"/>
      <family val="2"/>
      <charset val="238"/>
    </font>
    <font>
      <b/>
      <sz val="8"/>
      <name val="Toyota Text"/>
      <family val="2"/>
      <charset val="238"/>
    </font>
    <font>
      <b/>
      <sz val="10"/>
      <color theme="1"/>
      <name val="Toyota Text"/>
      <family val="2"/>
      <charset val="238"/>
    </font>
    <font>
      <b/>
      <i/>
      <sz val="9"/>
      <color theme="1"/>
      <name val="Toyota Tex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4" fillId="0" borderId="0"/>
    <xf numFmtId="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" fontId="6" fillId="0" borderId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10" fillId="0" borderId="0" applyFill="0" applyBorder="0" applyAlignment="0"/>
    <xf numFmtId="0" fontId="11" fillId="0" borderId="0" applyNumberFormat="0" applyFill="0" applyBorder="0" applyProtection="0">
      <alignment horizontal="right"/>
    </xf>
    <xf numFmtId="171" fontId="12" fillId="0" borderId="0" applyFon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right"/>
    </xf>
    <xf numFmtId="177" fontId="5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0" fontId="18" fillId="0" borderId="0" applyNumberFormat="0" applyFill="0" applyBorder="0" applyProtection="0">
      <alignment horizontal="left"/>
    </xf>
    <xf numFmtId="1" fontId="19" fillId="0" borderId="0" applyProtection="0">
      <protection locked="0"/>
    </xf>
    <xf numFmtId="1" fontId="19" fillId="0" borderId="0" applyProtection="0">
      <protection locked="0"/>
    </xf>
    <xf numFmtId="1" fontId="20" fillId="0" borderId="0" applyProtection="0">
      <protection locked="0"/>
    </xf>
    <xf numFmtId="1" fontId="20" fillId="0" borderId="0" applyProtection="0">
      <protection locked="0"/>
    </xf>
    <xf numFmtId="1" fontId="21" fillId="0" borderId="0" applyProtection="0">
      <protection locked="0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/>
    <xf numFmtId="0" fontId="33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" fillId="0" borderId="0" applyNumberFormat="0" applyFill="0" applyBorder="0" applyProtection="0">
      <alignment horizontal="left"/>
    </xf>
    <xf numFmtId="10" fontId="5" fillId="0" borderId="0" applyFont="0" applyFill="0" applyBorder="0" applyAlignment="0" applyProtection="0"/>
    <xf numFmtId="0" fontId="24" fillId="0" borderId="0" applyNumberFormat="0" applyFill="0" applyBorder="0" applyProtection="0">
      <alignment horizontal="right"/>
    </xf>
    <xf numFmtId="4" fontId="5" fillId="0" borderId="0" applyFont="0" applyFill="0" applyBorder="0" applyProtection="0">
      <alignment horizontal="right"/>
    </xf>
    <xf numFmtId="0" fontId="3" fillId="0" borderId="0"/>
    <xf numFmtId="0" fontId="25" fillId="0" borderId="0" applyNumberFormat="0" applyFill="0" applyBorder="0" applyAlignment="0" applyProtection="0"/>
    <xf numFmtId="0" fontId="9" fillId="4" borderId="4" applyNumberFormat="0" applyAlignment="0" applyProtection="0"/>
    <xf numFmtId="0" fontId="26" fillId="0" borderId="0" applyNumberFormat="0" applyFill="0" applyBorder="0" applyProtection="0">
      <alignment horizontal="right"/>
    </xf>
    <xf numFmtId="0" fontId="27" fillId="0" borderId="0" applyNumberFormat="0" applyFill="0" applyBorder="0" applyAlignment="0" applyProtection="0">
      <alignment vertical="top"/>
      <protection locked="0"/>
    </xf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44" fillId="0" borderId="0"/>
    <xf numFmtId="0" fontId="1" fillId="0" borderId="0"/>
  </cellStyleXfs>
  <cellXfs count="452">
    <xf numFmtId="0" fontId="0" fillId="0" borderId="0" xfId="0"/>
    <xf numFmtId="0" fontId="32" fillId="0" borderId="0" xfId="0" applyFont="1"/>
    <xf numFmtId="3" fontId="32" fillId="0" borderId="0" xfId="0" applyNumberFormat="1" applyFont="1"/>
    <xf numFmtId="180" fontId="32" fillId="0" borderId="0" xfId="0" applyNumberFormat="1" applyFont="1"/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80" fontId="34" fillId="0" borderId="0" xfId="72" applyNumberFormat="1" applyFont="1" applyFill="1" applyAlignment="1">
      <alignment vertical="center"/>
    </xf>
    <xf numFmtId="0" fontId="32" fillId="0" borderId="0" xfId="72" applyFont="1" applyFill="1" applyBorder="1" applyAlignment="1">
      <alignment vertical="center"/>
    </xf>
    <xf numFmtId="180" fontId="32" fillId="0" borderId="7" xfId="72" applyNumberFormat="1" applyFont="1" applyFill="1" applyBorder="1" applyAlignment="1">
      <alignment vertical="center"/>
    </xf>
    <xf numFmtId="180" fontId="34" fillId="0" borderId="0" xfId="72" applyNumberFormat="1" applyFont="1" applyFill="1" applyBorder="1" applyAlignment="1">
      <alignment vertical="center"/>
    </xf>
    <xf numFmtId="180" fontId="32" fillId="0" borderId="8" xfId="72" applyNumberFormat="1" applyFont="1" applyFill="1" applyBorder="1" applyAlignment="1">
      <alignment vertical="center"/>
    </xf>
    <xf numFmtId="164" fontId="34" fillId="0" borderId="10" xfId="72" applyNumberFormat="1" applyFont="1" applyFill="1" applyBorder="1" applyAlignment="1">
      <alignment horizontal="center" vertical="center"/>
    </xf>
    <xf numFmtId="0" fontId="32" fillId="0" borderId="0" xfId="72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4" fillId="0" borderId="0" xfId="72" applyFont="1" applyFill="1" applyBorder="1" applyAlignment="1">
      <alignment horizontal="center" vertical="center"/>
    </xf>
    <xf numFmtId="0" fontId="34" fillId="0" borderId="11" xfId="72" applyFont="1" applyFill="1" applyBorder="1" applyAlignment="1">
      <alignment horizontal="center" vertical="center"/>
    </xf>
    <xf numFmtId="0" fontId="34" fillId="0" borderId="9" xfId="72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2" fillId="0" borderId="0" xfId="0" applyFont="1" applyFill="1"/>
    <xf numFmtId="0" fontId="32" fillId="0" borderId="0" xfId="0" applyFont="1" applyFill="1" applyBorder="1"/>
    <xf numFmtId="6" fontId="32" fillId="0" borderId="0" xfId="72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80" fontId="32" fillId="0" borderId="0" xfId="0" applyNumberFormat="1" applyFont="1" applyFill="1" applyBorder="1" applyAlignment="1">
      <alignment horizontal="center" vertical="center" readingOrder="1"/>
    </xf>
    <xf numFmtId="0" fontId="34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4" fontId="32" fillId="0" borderId="0" xfId="72" applyNumberFormat="1" applyFont="1" applyFill="1" applyBorder="1" applyAlignment="1">
      <alignment horizontal="center" vertical="center"/>
    </xf>
    <xf numFmtId="0" fontId="32" fillId="0" borderId="9" xfId="72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34" fillId="0" borderId="0" xfId="72" applyFont="1" applyFill="1" applyBorder="1" applyAlignment="1">
      <alignment horizontal="left" vertical="center"/>
    </xf>
    <xf numFmtId="0" fontId="32" fillId="0" borderId="0" xfId="72" applyFont="1" applyFill="1" applyBorder="1" applyAlignment="1">
      <alignment horizontal="left" vertical="center"/>
    </xf>
    <xf numFmtId="0" fontId="34" fillId="0" borderId="9" xfId="72" applyFont="1" applyFill="1" applyBorder="1" applyAlignment="1">
      <alignment horizontal="left" vertical="center"/>
    </xf>
    <xf numFmtId="164" fontId="32" fillId="0" borderId="0" xfId="72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180" fontId="34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4" fillId="5" borderId="5" xfId="0" applyFont="1" applyFill="1" applyBorder="1" applyAlignment="1">
      <alignment vertical="center"/>
    </xf>
    <xf numFmtId="0" fontId="34" fillId="5" borderId="6" xfId="72" applyFont="1" applyFill="1" applyBorder="1" applyAlignment="1">
      <alignment horizontal="left" vertical="center"/>
    </xf>
    <xf numFmtId="0" fontId="34" fillId="5" borderId="6" xfId="72" applyFont="1" applyFill="1" applyBorder="1" applyAlignment="1">
      <alignment horizontal="center" vertical="center"/>
    </xf>
    <xf numFmtId="0" fontId="34" fillId="5" borderId="5" xfId="72" applyFont="1" applyFill="1" applyBorder="1" applyAlignment="1">
      <alignment vertical="center"/>
    </xf>
    <xf numFmtId="0" fontId="32" fillId="5" borderId="6" xfId="72" applyFont="1" applyFill="1" applyBorder="1" applyAlignment="1">
      <alignment vertical="center"/>
    </xf>
    <xf numFmtId="0" fontId="32" fillId="0" borderId="11" xfId="72" applyFont="1" applyFill="1" applyBorder="1" applyAlignment="1">
      <alignment vertical="center"/>
    </xf>
    <xf numFmtId="164" fontId="41" fillId="0" borderId="0" xfId="0" applyNumberFormat="1" applyFont="1" applyFill="1" applyBorder="1" applyAlignment="1"/>
    <xf numFmtId="0" fontId="34" fillId="5" borderId="6" xfId="0" applyFont="1" applyFill="1" applyBorder="1" applyAlignment="1">
      <alignment horizontal="left" vertical="center"/>
    </xf>
    <xf numFmtId="0" fontId="34" fillId="5" borderId="6" xfId="0" applyFont="1" applyFill="1" applyBorder="1" applyAlignment="1">
      <alignment vertical="center"/>
    </xf>
    <xf numFmtId="180" fontId="34" fillId="5" borderId="12" xfId="72" applyNumberFormat="1" applyFont="1" applyFill="1" applyBorder="1" applyAlignment="1">
      <alignment horizontal="center" vertical="center"/>
    </xf>
    <xf numFmtId="164" fontId="34" fillId="0" borderId="11" xfId="72" applyNumberFormat="1" applyFont="1" applyFill="1" applyBorder="1" applyAlignment="1">
      <alignment horizontal="center" vertical="center"/>
    </xf>
    <xf numFmtId="0" fontId="34" fillId="0" borderId="10" xfId="72" applyFont="1" applyFill="1" applyBorder="1" applyAlignment="1">
      <alignment horizontal="center" vertical="center"/>
    </xf>
    <xf numFmtId="0" fontId="42" fillId="0" borderId="0" xfId="0" applyFont="1" applyFill="1"/>
    <xf numFmtId="164" fontId="34" fillId="0" borderId="0" xfId="72" applyNumberFormat="1" applyFont="1" applyFill="1" applyBorder="1" applyAlignment="1">
      <alignment vertical="center"/>
    </xf>
    <xf numFmtId="180" fontId="32" fillId="0" borderId="9" xfId="72" applyNumberFormat="1" applyFont="1" applyFill="1" applyBorder="1" applyAlignment="1">
      <alignment vertical="center"/>
    </xf>
    <xf numFmtId="180" fontId="34" fillId="5" borderId="6" xfId="72" applyNumberFormat="1" applyFont="1" applyFill="1" applyBorder="1" applyAlignment="1">
      <alignment horizontal="center" vertical="center"/>
    </xf>
    <xf numFmtId="164" fontId="34" fillId="0" borderId="0" xfId="72" applyNumberFormat="1" applyFont="1" applyFill="1" applyBorder="1" applyAlignment="1">
      <alignment horizontal="center" vertical="center"/>
    </xf>
    <xf numFmtId="6" fontId="32" fillId="0" borderId="0" xfId="72" applyNumberFormat="1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180" fontId="32" fillId="0" borderId="0" xfId="72" applyNumberFormat="1" applyFont="1" applyFill="1" applyBorder="1" applyAlignment="1">
      <alignment vertical="center"/>
    </xf>
    <xf numFmtId="0" fontId="32" fillId="7" borderId="0" xfId="0" applyFont="1" applyFill="1" applyAlignment="1">
      <alignment horizontal="left" vertical="center"/>
    </xf>
    <xf numFmtId="0" fontId="32" fillId="7" borderId="0" xfId="0" applyFont="1" applyFill="1" applyAlignment="1">
      <alignment vertical="center"/>
    </xf>
    <xf numFmtId="164" fontId="34" fillId="7" borderId="0" xfId="72" applyNumberFormat="1" applyFont="1" applyFill="1" applyBorder="1" applyAlignment="1">
      <alignment horizontal="center" vertical="center"/>
    </xf>
    <xf numFmtId="164" fontId="34" fillId="7" borderId="11" xfId="7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7" borderId="0" xfId="72" applyFont="1" applyFill="1" applyBorder="1" applyAlignment="1">
      <alignment vertical="center"/>
    </xf>
    <xf numFmtId="0" fontId="32" fillId="7" borderId="0" xfId="0" quotePrefix="1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180" fontId="32" fillId="7" borderId="7" xfId="72" applyNumberFormat="1" applyFont="1" applyFill="1" applyBorder="1" applyAlignment="1">
      <alignment vertical="center"/>
    </xf>
    <xf numFmtId="0" fontId="32" fillId="7" borderId="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vertical="center"/>
    </xf>
    <xf numFmtId="0" fontId="32" fillId="0" borderId="36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6" xfId="0" quotePrefix="1" applyFont="1" applyFill="1" applyBorder="1" applyAlignment="1">
      <alignment horizontal="center" vertical="center"/>
    </xf>
    <xf numFmtId="0" fontId="32" fillId="7" borderId="36" xfId="0" applyFont="1" applyFill="1" applyBorder="1" applyAlignment="1">
      <alignment vertical="center"/>
    </xf>
    <xf numFmtId="0" fontId="32" fillId="7" borderId="36" xfId="0" applyFont="1" applyFill="1" applyBorder="1" applyAlignment="1">
      <alignment horizontal="left" vertical="center"/>
    </xf>
    <xf numFmtId="0" fontId="32" fillId="7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/>
    </xf>
    <xf numFmtId="0" fontId="32" fillId="0" borderId="37" xfId="0" applyFont="1" applyFill="1" applyBorder="1" applyAlignment="1">
      <alignment horizontal="center" vertical="center"/>
    </xf>
    <xf numFmtId="180" fontId="32" fillId="7" borderId="36" xfId="0" applyNumberFormat="1" applyFont="1" applyFill="1" applyBorder="1" applyAlignment="1">
      <alignment horizontal="center" vertical="center" readingOrder="1"/>
    </xf>
    <xf numFmtId="0" fontId="32" fillId="8" borderId="36" xfId="0" applyFont="1" applyFill="1" applyBorder="1" applyAlignment="1">
      <alignment vertical="center"/>
    </xf>
    <xf numFmtId="0" fontId="32" fillId="8" borderId="36" xfId="0" applyFont="1" applyFill="1" applyBorder="1" applyAlignment="1">
      <alignment horizontal="left" vertical="center"/>
    </xf>
    <xf numFmtId="0" fontId="32" fillId="8" borderId="36" xfId="0" applyFont="1" applyFill="1" applyBorder="1" applyAlignment="1">
      <alignment horizontal="center" vertical="center"/>
    </xf>
    <xf numFmtId="180" fontId="32" fillId="8" borderId="36" xfId="0" applyNumberFormat="1" applyFont="1" applyFill="1" applyBorder="1" applyAlignment="1">
      <alignment horizontal="center" vertical="center" readingOrder="1"/>
    </xf>
    <xf numFmtId="0" fontId="45" fillId="7" borderId="0" xfId="96" applyFont="1" applyFill="1"/>
    <xf numFmtId="0" fontId="47" fillId="0" borderId="28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29" xfId="0" applyFont="1" applyFill="1" applyBorder="1" applyAlignment="1">
      <alignment horizontal="left" vertical="center"/>
    </xf>
    <xf numFmtId="0" fontId="47" fillId="0" borderId="39" xfId="0" applyFont="1" applyFill="1" applyBorder="1" applyAlignment="1">
      <alignment vertical="center"/>
    </xf>
    <xf numFmtId="0" fontId="47" fillId="0" borderId="40" xfId="0" applyFont="1" applyFill="1" applyBorder="1" applyAlignment="1">
      <alignment vertical="center"/>
    </xf>
    <xf numFmtId="0" fontId="47" fillId="0" borderId="40" xfId="0" applyFont="1" applyFill="1" applyBorder="1" applyAlignment="1">
      <alignment horizontal="left" vertical="center"/>
    </xf>
    <xf numFmtId="0" fontId="47" fillId="0" borderId="26" xfId="0" applyFont="1" applyFill="1" applyBorder="1" applyAlignment="1">
      <alignment vertical="center"/>
    </xf>
    <xf numFmtId="0" fontId="47" fillId="0" borderId="26" xfId="0" applyFont="1" applyFill="1" applyBorder="1" applyAlignment="1">
      <alignment horizontal="left" vertical="center"/>
    </xf>
    <xf numFmtId="0" fontId="47" fillId="8" borderId="36" xfId="0" applyFont="1" applyFill="1" applyBorder="1" applyAlignment="1">
      <alignment vertical="center"/>
    </xf>
    <xf numFmtId="0" fontId="47" fillId="8" borderId="36" xfId="0" applyFont="1" applyFill="1" applyBorder="1" applyAlignment="1">
      <alignment horizontal="left" vertical="center"/>
    </xf>
    <xf numFmtId="0" fontId="47" fillId="0" borderId="36" xfId="0" applyFont="1" applyFill="1" applyBorder="1" applyAlignment="1">
      <alignment vertical="center"/>
    </xf>
    <xf numFmtId="0" fontId="47" fillId="0" borderId="36" xfId="0" applyFont="1" applyFill="1" applyBorder="1" applyAlignment="1">
      <alignment horizontal="left" vertical="center"/>
    </xf>
    <xf numFmtId="0" fontId="47" fillId="7" borderId="36" xfId="0" applyFont="1" applyFill="1" applyBorder="1" applyAlignment="1">
      <alignment vertical="center"/>
    </xf>
    <xf numFmtId="0" fontId="47" fillId="7" borderId="36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 vertical="center"/>
    </xf>
    <xf numFmtId="0" fontId="47" fillId="0" borderId="37" xfId="0" applyFont="1" applyFill="1" applyBorder="1" applyAlignment="1">
      <alignment horizontal="left" vertical="center"/>
    </xf>
    <xf numFmtId="14" fontId="45" fillId="7" borderId="0" xfId="96" applyNumberFormat="1" applyFont="1" applyFill="1"/>
    <xf numFmtId="0" fontId="47" fillId="0" borderId="30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horizontal="center" vertical="center"/>
    </xf>
    <xf numFmtId="0" fontId="47" fillId="8" borderId="43" xfId="0" applyFont="1" applyFill="1" applyBorder="1" applyAlignment="1">
      <alignment horizontal="left" vertical="center"/>
    </xf>
    <xf numFmtId="0" fontId="47" fillId="8" borderId="44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vertical="center"/>
    </xf>
    <xf numFmtId="0" fontId="47" fillId="0" borderId="44" xfId="0" quotePrefix="1" applyFont="1" applyFill="1" applyBorder="1" applyAlignment="1">
      <alignment horizontal="center" vertical="center"/>
    </xf>
    <xf numFmtId="0" fontId="47" fillId="7" borderId="43" xfId="0" applyFont="1" applyFill="1" applyBorder="1" applyAlignment="1">
      <alignment horizontal="left" vertical="center"/>
    </xf>
    <xf numFmtId="0" fontId="47" fillId="7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left" vertical="center"/>
    </xf>
    <xf numFmtId="0" fontId="47" fillId="0" borderId="46" xfId="0" applyFont="1" applyFill="1" applyBorder="1" applyAlignment="1">
      <alignment horizontal="center" vertical="center"/>
    </xf>
    <xf numFmtId="0" fontId="46" fillId="5" borderId="47" xfId="96" applyFont="1" applyFill="1" applyBorder="1" applyAlignment="1">
      <alignment horizontal="center" vertical="center" wrapText="1"/>
    </xf>
    <xf numFmtId="0" fontId="46" fillId="5" borderId="48" xfId="96" applyFont="1" applyFill="1" applyBorder="1" applyAlignment="1">
      <alignment horizontal="center" vertical="center" wrapText="1"/>
    </xf>
    <xf numFmtId="0" fontId="32" fillId="9" borderId="35" xfId="0" applyFont="1" applyFill="1" applyBorder="1" applyAlignment="1">
      <alignment horizontal="left" vertical="center"/>
    </xf>
    <xf numFmtId="0" fontId="32" fillId="9" borderId="36" xfId="0" applyFont="1" applyFill="1" applyBorder="1" applyAlignment="1">
      <alignment vertical="center"/>
    </xf>
    <xf numFmtId="0" fontId="32" fillId="9" borderId="36" xfId="0" applyFont="1" applyFill="1" applyBorder="1" applyAlignment="1">
      <alignment horizontal="left" vertical="center"/>
    </xf>
    <xf numFmtId="0" fontId="32" fillId="9" borderId="36" xfId="0" applyFont="1" applyFill="1" applyBorder="1" applyAlignment="1">
      <alignment horizontal="center" vertical="center"/>
    </xf>
    <xf numFmtId="180" fontId="32" fillId="0" borderId="0" xfId="0" applyNumberFormat="1" applyFont="1" applyFill="1" applyBorder="1"/>
    <xf numFmtId="181" fontId="46" fillId="0" borderId="28" xfId="96" applyNumberFormat="1" applyFont="1" applyFill="1" applyBorder="1" applyAlignment="1">
      <alignment horizontal="center"/>
    </xf>
    <xf numFmtId="181" fontId="46" fillId="0" borderId="29" xfId="96" applyNumberFormat="1" applyFont="1" applyFill="1" applyBorder="1" applyAlignment="1">
      <alignment horizontal="center"/>
    </xf>
    <xf numFmtId="1" fontId="46" fillId="0" borderId="29" xfId="96" applyNumberFormat="1" applyFont="1" applyFill="1" applyBorder="1" applyAlignment="1">
      <alignment horizontal="center"/>
    </xf>
    <xf numFmtId="0" fontId="46" fillId="0" borderId="29" xfId="96" applyFont="1" applyFill="1" applyBorder="1" applyAlignment="1">
      <alignment horizontal="center"/>
    </xf>
    <xf numFmtId="0" fontId="46" fillId="0" borderId="30" xfId="96" applyFont="1" applyFill="1" applyBorder="1" applyAlignment="1">
      <alignment horizontal="center"/>
    </xf>
    <xf numFmtId="181" fontId="46" fillId="0" borderId="39" xfId="96" applyNumberFormat="1" applyFont="1" applyFill="1" applyBorder="1" applyAlignment="1">
      <alignment horizontal="center"/>
    </xf>
    <xf numFmtId="181" fontId="46" fillId="0" borderId="40" xfId="96" applyNumberFormat="1" applyFont="1" applyFill="1" applyBorder="1" applyAlignment="1">
      <alignment horizontal="center"/>
    </xf>
    <xf numFmtId="1" fontId="46" fillId="0" borderId="40" xfId="96" applyNumberFormat="1" applyFont="1" applyFill="1" applyBorder="1" applyAlignment="1">
      <alignment horizontal="center"/>
    </xf>
    <xf numFmtId="0" fontId="46" fillId="0" borderId="40" xfId="96" applyFont="1" applyFill="1" applyBorder="1" applyAlignment="1">
      <alignment horizontal="center"/>
    </xf>
    <xf numFmtId="0" fontId="46" fillId="0" borderId="42" xfId="96" applyFont="1" applyFill="1" applyBorder="1" applyAlignment="1">
      <alignment horizontal="center"/>
    </xf>
    <xf numFmtId="181" fontId="46" fillId="0" borderId="25" xfId="96" applyNumberFormat="1" applyFont="1" applyFill="1" applyBorder="1" applyAlignment="1">
      <alignment horizontal="center"/>
    </xf>
    <xf numFmtId="181" fontId="46" fillId="0" borderId="26" xfId="96" applyNumberFormat="1" applyFont="1" applyFill="1" applyBorder="1" applyAlignment="1">
      <alignment horizontal="center"/>
    </xf>
    <xf numFmtId="1" fontId="46" fillId="0" borderId="26" xfId="96" applyNumberFormat="1" applyFont="1" applyFill="1" applyBorder="1" applyAlignment="1">
      <alignment horizontal="center"/>
    </xf>
    <xf numFmtId="0" fontId="46" fillId="0" borderId="26" xfId="96" applyFont="1" applyFill="1" applyBorder="1" applyAlignment="1">
      <alignment horizontal="center"/>
    </xf>
    <xf numFmtId="0" fontId="46" fillId="0" borderId="27" xfId="96" applyFont="1" applyFill="1" applyBorder="1" applyAlignment="1">
      <alignment horizontal="center"/>
    </xf>
    <xf numFmtId="181" fontId="46" fillId="0" borderId="43" xfId="96" applyNumberFormat="1" applyFont="1" applyFill="1" applyBorder="1" applyAlignment="1">
      <alignment horizontal="center"/>
    </xf>
    <xf numFmtId="181" fontId="46" fillId="0" borderId="36" xfId="96" applyNumberFormat="1" applyFont="1" applyFill="1" applyBorder="1" applyAlignment="1">
      <alignment horizontal="center"/>
    </xf>
    <xf numFmtId="1" fontId="46" fillId="0" borderId="36" xfId="96" applyNumberFormat="1" applyFont="1" applyFill="1" applyBorder="1" applyAlignment="1">
      <alignment horizontal="center"/>
    </xf>
    <xf numFmtId="0" fontId="46" fillId="0" borderId="36" xfId="96" applyFont="1" applyFill="1" applyBorder="1" applyAlignment="1">
      <alignment horizontal="center"/>
    </xf>
    <xf numFmtId="0" fontId="46" fillId="0" borderId="44" xfId="96" applyFont="1" applyFill="1" applyBorder="1" applyAlignment="1">
      <alignment horizontal="center"/>
    </xf>
    <xf numFmtId="181" fontId="46" fillId="8" borderId="43" xfId="96" applyNumberFormat="1" applyFont="1" applyFill="1" applyBorder="1" applyAlignment="1">
      <alignment horizontal="center"/>
    </xf>
    <xf numFmtId="181" fontId="46" fillId="8" borderId="36" xfId="96" applyNumberFormat="1" applyFont="1" applyFill="1" applyBorder="1" applyAlignment="1">
      <alignment horizontal="center"/>
    </xf>
    <xf numFmtId="1" fontId="46" fillId="8" borderId="36" xfId="96" applyNumberFormat="1" applyFont="1" applyFill="1" applyBorder="1" applyAlignment="1">
      <alignment horizontal="center"/>
    </xf>
    <xf numFmtId="0" fontId="46" fillId="8" borderId="36" xfId="96" applyFont="1" applyFill="1" applyBorder="1" applyAlignment="1">
      <alignment horizontal="center"/>
    </xf>
    <xf numFmtId="0" fontId="46" fillId="8" borderId="44" xfId="96" applyFont="1" applyFill="1" applyBorder="1" applyAlignment="1">
      <alignment horizontal="center"/>
    </xf>
    <xf numFmtId="181" fontId="46" fillId="9" borderId="43" xfId="96" applyNumberFormat="1" applyFont="1" applyFill="1" applyBorder="1" applyAlignment="1">
      <alignment horizontal="center"/>
    </xf>
    <xf numFmtId="181" fontId="46" fillId="9" borderId="36" xfId="96" applyNumberFormat="1" applyFont="1" applyFill="1" applyBorder="1" applyAlignment="1">
      <alignment horizontal="center"/>
    </xf>
    <xf numFmtId="1" fontId="46" fillId="9" borderId="36" xfId="96" applyNumberFormat="1" applyFont="1" applyFill="1" applyBorder="1" applyAlignment="1">
      <alignment horizontal="center"/>
    </xf>
    <xf numFmtId="0" fontId="46" fillId="9" borderId="36" xfId="96" applyFont="1" applyFill="1" applyBorder="1" applyAlignment="1">
      <alignment horizontal="center"/>
    </xf>
    <xf numFmtId="0" fontId="46" fillId="9" borderId="44" xfId="96" applyFont="1" applyFill="1" applyBorder="1" applyAlignment="1">
      <alignment horizontal="center"/>
    </xf>
    <xf numFmtId="0" fontId="0" fillId="5" borderId="2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11" fontId="0" fillId="5" borderId="24" xfId="0" quotePrefix="1" applyNumberFormat="1" applyFill="1" applyBorder="1" applyAlignment="1">
      <alignment horizontal="center"/>
    </xf>
    <xf numFmtId="0" fontId="43" fillId="5" borderId="0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32" fillId="8" borderId="43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32" fillId="7" borderId="43" xfId="0" applyFont="1" applyFill="1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180" fontId="34" fillId="0" borderId="11" xfId="72" applyNumberFormat="1" applyFont="1" applyFill="1" applyBorder="1" applyAlignment="1">
      <alignment vertical="center"/>
    </xf>
    <xf numFmtId="164" fontId="34" fillId="0" borderId="9" xfId="72" applyNumberFormat="1" applyFont="1" applyFill="1" applyBorder="1" applyAlignment="1">
      <alignment horizontal="center" vertical="center"/>
    </xf>
    <xf numFmtId="180" fontId="34" fillId="7" borderId="0" xfId="72" applyNumberFormat="1" applyFont="1" applyFill="1" applyBorder="1" applyAlignment="1">
      <alignment horizontal="center" vertical="center"/>
    </xf>
    <xf numFmtId="0" fontId="34" fillId="7" borderId="0" xfId="72" applyFont="1" applyFill="1" applyBorder="1" applyAlignment="1">
      <alignment horizontal="center" vertical="center"/>
    </xf>
    <xf numFmtId="0" fontId="34" fillId="7" borderId="9" xfId="72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vertical="center"/>
    </xf>
    <xf numFmtId="180" fontId="34" fillId="7" borderId="9" xfId="72" applyNumberFormat="1" applyFont="1" applyFill="1" applyBorder="1"/>
    <xf numFmtId="0" fontId="32" fillId="7" borderId="0" xfId="0" applyFont="1" applyFill="1"/>
    <xf numFmtId="0" fontId="32" fillId="7" borderId="0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vertical="center"/>
    </xf>
    <xf numFmtId="0" fontId="32" fillId="7" borderId="9" xfId="0" applyFont="1" applyFill="1" applyBorder="1" applyAlignment="1">
      <alignment vertical="center"/>
    </xf>
    <xf numFmtId="0" fontId="32" fillId="7" borderId="6" xfId="0" applyFont="1" applyFill="1" applyBorder="1"/>
    <xf numFmtId="0" fontId="32" fillId="7" borderId="0" xfId="0" applyFont="1" applyFill="1" applyBorder="1"/>
    <xf numFmtId="0" fontId="42" fillId="7" borderId="0" xfId="0" applyFont="1" applyFill="1"/>
    <xf numFmtId="0" fontId="35" fillId="7" borderId="0" xfId="72" applyFont="1" applyFill="1" applyBorder="1" applyAlignment="1">
      <alignment horizontal="left" vertical="center" indent="2"/>
    </xf>
    <xf numFmtId="0" fontId="35" fillId="7" borderId="7" xfId="72" applyFont="1" applyFill="1" applyBorder="1" applyAlignment="1">
      <alignment vertical="center"/>
    </xf>
    <xf numFmtId="180" fontId="32" fillId="7" borderId="8" xfId="72" applyNumberFormat="1" applyFont="1" applyFill="1" applyBorder="1" applyAlignment="1">
      <alignment vertical="center"/>
    </xf>
    <xf numFmtId="0" fontId="42" fillId="7" borderId="7" xfId="0" applyFont="1" applyFill="1" applyBorder="1"/>
    <xf numFmtId="0" fontId="34" fillId="7" borderId="0" xfId="0" applyFont="1" applyFill="1" applyAlignment="1">
      <alignment vertical="center"/>
    </xf>
    <xf numFmtId="0" fontId="34" fillId="7" borderId="6" xfId="0" applyFont="1" applyFill="1" applyBorder="1" applyAlignment="1">
      <alignment vertical="center"/>
    </xf>
    <xf numFmtId="0" fontId="34" fillId="7" borderId="0" xfId="0" applyFont="1" applyFill="1" applyBorder="1" applyAlignment="1">
      <alignment vertical="center"/>
    </xf>
    <xf numFmtId="0" fontId="32" fillId="7" borderId="6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2" fillId="0" borderId="0" xfId="72" applyFont="1" applyFill="1" applyAlignment="1">
      <alignment horizontal="left" vertical="center"/>
    </xf>
    <xf numFmtId="0" fontId="32" fillId="7" borderId="9" xfId="0" applyFont="1" applyFill="1" applyBorder="1" applyAlignment="1">
      <alignment horizontal="left" vertical="center"/>
    </xf>
    <xf numFmtId="0" fontId="32" fillId="7" borderId="7" xfId="72" quotePrefix="1" applyFont="1" applyFill="1" applyBorder="1" applyAlignment="1">
      <alignment vertical="center"/>
    </xf>
    <xf numFmtId="0" fontId="32" fillId="7" borderId="0" xfId="0" quotePrefix="1" applyFont="1" applyFill="1" applyBorder="1" applyAlignment="1">
      <alignment horizontal="center" vertical="center"/>
    </xf>
    <xf numFmtId="0" fontId="32" fillId="7" borderId="9" xfId="0" applyFont="1" applyFill="1" applyBorder="1"/>
    <xf numFmtId="0" fontId="48" fillId="7" borderId="0" xfId="72" applyFont="1" applyFill="1" applyBorder="1" applyAlignment="1">
      <alignment horizontal="center" vertical="center"/>
    </xf>
    <xf numFmtId="0" fontId="34" fillId="7" borderId="0" xfId="72" applyFont="1" applyFill="1" applyBorder="1" applyAlignment="1">
      <alignment horizontal="left" vertical="center"/>
    </xf>
    <xf numFmtId="0" fontId="32" fillId="7" borderId="0" xfId="72" applyFont="1" applyFill="1" applyBorder="1" applyAlignment="1">
      <alignment horizontal="left" vertical="center" indent="2"/>
    </xf>
    <xf numFmtId="0" fontId="32" fillId="7" borderId="0" xfId="0" applyFont="1" applyFill="1" applyBorder="1" applyAlignment="1">
      <alignment horizontal="left" vertical="center" indent="2"/>
    </xf>
    <xf numFmtId="0" fontId="32" fillId="7" borderId="7" xfId="72" applyFont="1" applyFill="1" applyBorder="1" applyAlignment="1">
      <alignment vertical="center"/>
    </xf>
    <xf numFmtId="0" fontId="32" fillId="7" borderId="8" xfId="0" applyFont="1" applyFill="1" applyBorder="1" applyAlignment="1">
      <alignment horizontal="left" vertical="center"/>
    </xf>
    <xf numFmtId="0" fontId="36" fillId="7" borderId="9" xfId="71" applyFont="1" applyFill="1" applyBorder="1" applyAlignment="1">
      <alignment horizontal="left" vertical="center" wrapText="1"/>
    </xf>
    <xf numFmtId="3" fontId="36" fillId="7" borderId="9" xfId="71" applyNumberFormat="1" applyFont="1" applyFill="1" applyBorder="1" applyAlignment="1">
      <alignment horizontal="left" vertical="center" wrapText="1"/>
    </xf>
    <xf numFmtId="180" fontId="37" fillId="7" borderId="9" xfId="72" applyNumberFormat="1" applyFont="1" applyFill="1" applyBorder="1"/>
    <xf numFmtId="0" fontId="32" fillId="7" borderId="7" xfId="0" applyFont="1" applyFill="1" applyBorder="1" applyAlignment="1">
      <alignment vertical="center"/>
    </xf>
    <xf numFmtId="0" fontId="32" fillId="7" borderId="0" xfId="72" applyFont="1" applyFill="1" applyBorder="1" applyAlignment="1">
      <alignment horizontal="left" vertical="center"/>
    </xf>
    <xf numFmtId="0" fontId="32" fillId="7" borderId="8" xfId="0" applyFont="1" applyFill="1" applyBorder="1" applyAlignment="1">
      <alignment vertical="center"/>
    </xf>
    <xf numFmtId="0" fontId="32" fillId="7" borderId="9" xfId="72" applyFont="1" applyFill="1" applyBorder="1" applyAlignment="1">
      <alignment horizontal="left" vertical="center"/>
    </xf>
    <xf numFmtId="0" fontId="32" fillId="7" borderId="9" xfId="72" applyFont="1" applyFill="1" applyBorder="1" applyAlignment="1">
      <alignment vertical="center"/>
    </xf>
    <xf numFmtId="0" fontId="32" fillId="7" borderId="0" xfId="72" quotePrefix="1" applyFont="1" applyFill="1" applyBorder="1" applyAlignment="1">
      <alignment horizontal="left" vertical="center" indent="2"/>
    </xf>
    <xf numFmtId="0" fontId="32" fillId="7" borderId="0" xfId="0" applyFont="1" applyFill="1" applyBorder="1" applyAlignment="1">
      <alignment horizontal="left"/>
    </xf>
    <xf numFmtId="0" fontId="35" fillId="7" borderId="0" xfId="72" applyFont="1" applyFill="1" applyBorder="1" applyAlignment="1">
      <alignment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180" fontId="32" fillId="0" borderId="0" xfId="0" applyNumberFormat="1" applyFont="1" applyFill="1" applyBorder="1" applyAlignment="1">
      <alignment horizontal="center" vertical="center"/>
    </xf>
    <xf numFmtId="0" fontId="32" fillId="7" borderId="64" xfId="0" applyFont="1" applyFill="1" applyBorder="1" applyAlignment="1">
      <alignment vertical="center"/>
    </xf>
    <xf numFmtId="0" fontId="32" fillId="7" borderId="66" xfId="0" applyFont="1" applyFill="1" applyBorder="1" applyAlignment="1">
      <alignment vertical="center"/>
    </xf>
    <xf numFmtId="0" fontId="32" fillId="7" borderId="67" xfId="0" applyFont="1" applyFill="1" applyBorder="1" applyAlignment="1">
      <alignment horizontal="left" vertical="center"/>
    </xf>
    <xf numFmtId="0" fontId="34" fillId="5" borderId="61" xfId="0" applyFont="1" applyFill="1" applyBorder="1" applyAlignment="1">
      <alignment vertical="center"/>
    </xf>
    <xf numFmtId="0" fontId="32" fillId="5" borderId="62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right" vertical="center"/>
    </xf>
    <xf numFmtId="0" fontId="34" fillId="7" borderId="67" xfId="0" applyFont="1" applyFill="1" applyBorder="1" applyAlignment="1">
      <alignment horizontal="right" vertical="center"/>
    </xf>
    <xf numFmtId="0" fontId="34" fillId="5" borderId="6" xfId="0" applyFont="1" applyFill="1" applyBorder="1" applyAlignment="1">
      <alignment horizontal="center" vertical="center"/>
    </xf>
    <xf numFmtId="180" fontId="34" fillId="0" borderId="0" xfId="72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/>
    <xf numFmtId="0" fontId="34" fillId="5" borderId="5" xfId="0" applyFont="1" applyFill="1" applyBorder="1" applyAlignment="1">
      <alignment horizontal="left" vertical="center"/>
    </xf>
    <xf numFmtId="182" fontId="34" fillId="7" borderId="65" xfId="0" applyNumberFormat="1" applyFont="1" applyFill="1" applyBorder="1" applyAlignment="1">
      <alignment vertical="center"/>
    </xf>
    <xf numFmtId="0" fontId="34" fillId="5" borderId="62" xfId="0" applyFont="1" applyFill="1" applyBorder="1" applyAlignment="1">
      <alignment horizontal="right" vertical="center"/>
    </xf>
    <xf numFmtId="0" fontId="34" fillId="7" borderId="65" xfId="0" applyFont="1" applyFill="1" applyBorder="1" applyAlignment="1">
      <alignment vertical="center"/>
    </xf>
    <xf numFmtId="0" fontId="32" fillId="7" borderId="66" xfId="0" applyFont="1" applyFill="1" applyBorder="1"/>
    <xf numFmtId="0" fontId="32" fillId="7" borderId="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center" vertical="center"/>
    </xf>
    <xf numFmtId="180" fontId="32" fillId="7" borderId="29" xfId="0" applyNumberFormat="1" applyFont="1" applyFill="1" applyBorder="1" applyAlignment="1">
      <alignment horizontal="center" vertical="center" readingOrder="1"/>
    </xf>
    <xf numFmtId="0" fontId="32" fillId="7" borderId="29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40" xfId="0" applyFont="1" applyFill="1" applyBorder="1" applyAlignment="1">
      <alignment horizontal="left" vertical="center"/>
    </xf>
    <xf numFmtId="0" fontId="32" fillId="0" borderId="40" xfId="0" applyFont="1" applyFill="1" applyBorder="1" applyAlignment="1">
      <alignment horizontal="center" vertical="center"/>
    </xf>
    <xf numFmtId="180" fontId="32" fillId="7" borderId="40" xfId="0" applyNumberFormat="1" applyFont="1" applyFill="1" applyBorder="1" applyAlignment="1">
      <alignment horizontal="center" vertical="center" readingOrder="1"/>
    </xf>
    <xf numFmtId="0" fontId="32" fillId="7" borderId="40" xfId="0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/>
    </xf>
    <xf numFmtId="0" fontId="32" fillId="9" borderId="43" xfId="0" applyFont="1" applyFill="1" applyBorder="1" applyAlignment="1">
      <alignment horizontal="left" vertical="center"/>
    </xf>
    <xf numFmtId="180" fontId="32" fillId="9" borderId="36" xfId="0" applyNumberFormat="1" applyFont="1" applyFill="1" applyBorder="1" applyAlignment="1">
      <alignment horizontal="center" vertical="center" readingOrder="1"/>
    </xf>
    <xf numFmtId="0" fontId="32" fillId="7" borderId="44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7" xfId="0" quotePrefix="1" applyFont="1" applyFill="1" applyBorder="1" applyAlignment="1">
      <alignment vertical="center"/>
    </xf>
    <xf numFmtId="0" fontId="32" fillId="7" borderId="0" xfId="0" quotePrefix="1" applyFont="1" applyFill="1" applyBorder="1" applyAlignment="1">
      <alignment vertical="center"/>
    </xf>
    <xf numFmtId="180" fontId="34" fillId="7" borderId="0" xfId="72" applyNumberFormat="1" applyFont="1" applyFill="1" applyBorder="1" applyAlignment="1">
      <alignment horizontal="right" vertical="center"/>
    </xf>
    <xf numFmtId="164" fontId="34" fillId="7" borderId="0" xfId="0" applyNumberFormat="1" applyFont="1" applyFill="1" applyBorder="1"/>
    <xf numFmtId="0" fontId="32" fillId="7" borderId="7" xfId="0" applyFont="1" applyFill="1" applyBorder="1"/>
    <xf numFmtId="0" fontId="32" fillId="7" borderId="8" xfId="0" quotePrefix="1" applyFont="1" applyFill="1" applyBorder="1" applyAlignment="1">
      <alignment vertical="center"/>
    </xf>
    <xf numFmtId="0" fontId="32" fillId="7" borderId="9" xfId="0" quotePrefix="1" applyFont="1" applyFill="1" applyBorder="1" applyAlignment="1">
      <alignment vertical="center"/>
    </xf>
    <xf numFmtId="180" fontId="34" fillId="7" borderId="9" xfId="72" applyNumberFormat="1" applyFont="1" applyFill="1" applyBorder="1" applyAlignment="1">
      <alignment vertical="center"/>
    </xf>
    <xf numFmtId="164" fontId="34" fillId="7" borderId="9" xfId="0" applyNumberFormat="1" applyFont="1" applyFill="1" applyBorder="1"/>
    <xf numFmtId="0" fontId="32" fillId="8" borderId="44" xfId="0" applyFont="1" applyFill="1" applyBorder="1" applyAlignment="1">
      <alignment horizontal="center" vertical="center"/>
    </xf>
    <xf numFmtId="0" fontId="32" fillId="7" borderId="46" xfId="0" applyFont="1" applyFill="1" applyBorder="1" applyAlignment="1">
      <alignment horizontal="center" vertical="center"/>
    </xf>
    <xf numFmtId="0" fontId="34" fillId="7" borderId="11" xfId="72" applyFont="1" applyFill="1" applyBorder="1" applyAlignment="1">
      <alignment horizontal="center" vertical="center"/>
    </xf>
    <xf numFmtId="164" fontId="34" fillId="7" borderId="0" xfId="0" applyNumberFormat="1" applyFont="1" applyFill="1" applyBorder="1" applyAlignment="1">
      <alignment horizontal="center"/>
    </xf>
    <xf numFmtId="164" fontId="41" fillId="7" borderId="11" xfId="0" applyNumberFormat="1" applyFont="1" applyFill="1" applyBorder="1" applyAlignment="1">
      <alignment horizontal="center"/>
    </xf>
    <xf numFmtId="164" fontId="34" fillId="7" borderId="9" xfId="0" applyNumberFormat="1" applyFont="1" applyFill="1" applyBorder="1" applyAlignment="1">
      <alignment horizontal="center"/>
    </xf>
    <xf numFmtId="164" fontId="41" fillId="7" borderId="10" xfId="0" applyNumberFormat="1" applyFont="1" applyFill="1" applyBorder="1" applyAlignment="1">
      <alignment horizontal="center"/>
    </xf>
    <xf numFmtId="0" fontId="42" fillId="7" borderId="0" xfId="0" applyFont="1" applyFill="1" applyAlignment="1">
      <alignment horizontal="center"/>
    </xf>
    <xf numFmtId="0" fontId="32" fillId="7" borderId="62" xfId="0" applyFont="1" applyFill="1" applyBorder="1" applyAlignment="1">
      <alignment horizontal="left" vertical="center"/>
    </xf>
    <xf numFmtId="0" fontId="51" fillId="0" borderId="0" xfId="97" applyFont="1"/>
    <xf numFmtId="0" fontId="52" fillId="0" borderId="0" xfId="72" applyFont="1" applyFill="1" applyBorder="1" applyAlignment="1">
      <alignment horizontal="center" vertical="center"/>
    </xf>
    <xf numFmtId="0" fontId="52" fillId="5" borderId="5" xfId="97" applyFont="1" applyFill="1" applyBorder="1" applyAlignment="1">
      <alignment vertical="center"/>
    </xf>
    <xf numFmtId="180" fontId="52" fillId="5" borderId="6" xfId="72" applyNumberFormat="1" applyFont="1" applyFill="1" applyBorder="1" applyAlignment="1">
      <alignment horizontal="center" vertical="center"/>
    </xf>
    <xf numFmtId="164" fontId="52" fillId="5" borderId="12" xfId="72" applyNumberFormat="1" applyFont="1" applyFill="1" applyBorder="1" applyAlignment="1">
      <alignment horizontal="center" vertical="center"/>
    </xf>
    <xf numFmtId="180" fontId="52" fillId="5" borderId="6" xfId="72" applyNumberFormat="1" applyFont="1" applyFill="1" applyBorder="1" applyAlignment="1">
      <alignment vertical="center"/>
    </xf>
    <xf numFmtId="180" fontId="53" fillId="0" borderId="8" xfId="72" applyNumberFormat="1" applyFont="1" applyFill="1" applyBorder="1" applyAlignment="1">
      <alignment vertical="center"/>
    </xf>
    <xf numFmtId="180" fontId="52" fillId="0" borderId="9" xfId="72" applyNumberFormat="1" applyFont="1" applyFill="1" applyBorder="1" applyAlignment="1">
      <alignment horizontal="center" vertical="center"/>
    </xf>
    <xf numFmtId="180" fontId="52" fillId="0" borderId="10" xfId="72" applyNumberFormat="1" applyFont="1" applyFill="1" applyBorder="1" applyAlignment="1">
      <alignment vertical="center"/>
    </xf>
    <xf numFmtId="180" fontId="53" fillId="0" borderId="7" xfId="72" applyNumberFormat="1" applyFont="1" applyFill="1" applyBorder="1" applyAlignment="1">
      <alignment vertical="center"/>
    </xf>
    <xf numFmtId="0" fontId="51" fillId="0" borderId="0" xfId="97" applyFont="1" applyBorder="1" applyAlignment="1"/>
    <xf numFmtId="0" fontId="51" fillId="0" borderId="11" xfId="97" applyFont="1" applyBorder="1"/>
    <xf numFmtId="180" fontId="53" fillId="0" borderId="0" xfId="72" applyNumberFormat="1" applyFont="1" applyFill="1" applyBorder="1" applyAlignment="1">
      <alignment vertical="center"/>
    </xf>
    <xf numFmtId="180" fontId="52" fillId="0" borderId="0" xfId="72" applyNumberFormat="1" applyFont="1" applyFill="1" applyBorder="1" applyAlignment="1">
      <alignment horizontal="center" vertical="center"/>
    </xf>
    <xf numFmtId="180" fontId="52" fillId="0" borderId="0" xfId="72" applyNumberFormat="1" applyFont="1" applyFill="1" applyBorder="1" applyAlignment="1">
      <alignment vertical="center"/>
    </xf>
    <xf numFmtId="0" fontId="51" fillId="0" borderId="9" xfId="97" applyFont="1" applyBorder="1" applyAlignment="1"/>
    <xf numFmtId="0" fontId="51" fillId="0" borderId="10" xfId="97" applyFont="1" applyBorder="1"/>
    <xf numFmtId="0" fontId="52" fillId="0" borderId="0" xfId="72" applyFont="1" applyFill="1" applyBorder="1" applyAlignment="1">
      <alignment vertical="center"/>
    </xf>
    <xf numFmtId="0" fontId="51" fillId="0" borderId="9" xfId="97" applyFont="1" applyBorder="1" applyAlignment="1">
      <alignment horizontal="center"/>
    </xf>
    <xf numFmtId="0" fontId="51" fillId="0" borderId="0" xfId="97" applyFont="1" applyBorder="1" applyAlignment="1">
      <alignment horizontal="center"/>
    </xf>
    <xf numFmtId="0" fontId="51" fillId="0" borderId="0" xfId="97" applyFont="1" applyBorder="1"/>
    <xf numFmtId="0" fontId="52" fillId="0" borderId="11" xfId="72" applyFont="1" applyFill="1" applyBorder="1" applyAlignment="1">
      <alignment horizontal="center" vertical="center"/>
    </xf>
    <xf numFmtId="0" fontId="52" fillId="0" borderId="9" xfId="72" applyFont="1" applyFill="1" applyBorder="1" applyAlignment="1">
      <alignment vertical="center"/>
    </xf>
    <xf numFmtId="0" fontId="52" fillId="0" borderId="10" xfId="72" applyFont="1" applyFill="1" applyBorder="1" applyAlignment="1">
      <alignment horizontal="center" vertical="center"/>
    </xf>
    <xf numFmtId="0" fontId="51" fillId="0" borderId="0" xfId="97" applyFont="1" applyAlignment="1">
      <alignment horizontal="center"/>
    </xf>
    <xf numFmtId="0" fontId="51" fillId="0" borderId="8" xfId="97" applyFont="1" applyBorder="1"/>
    <xf numFmtId="0" fontId="51" fillId="0" borderId="0" xfId="97" applyFont="1" applyAlignment="1"/>
    <xf numFmtId="180" fontId="52" fillId="5" borderId="5" xfId="72" applyNumberFormat="1" applyFont="1" applyFill="1" applyBorder="1" applyAlignment="1">
      <alignment vertical="center"/>
    </xf>
    <xf numFmtId="0" fontId="55" fillId="0" borderId="0" xfId="97" applyFont="1" applyAlignment="1">
      <alignment horizontal="center"/>
    </xf>
    <xf numFmtId="0" fontId="55" fillId="0" borderId="0" xfId="97" applyFont="1" applyAlignment="1"/>
    <xf numFmtId="0" fontId="51" fillId="0" borderId="9" xfId="97" applyFont="1" applyBorder="1"/>
    <xf numFmtId="0" fontId="51" fillId="0" borderId="7" xfId="97" applyFont="1" applyBorder="1"/>
    <xf numFmtId="0" fontId="56" fillId="0" borderId="0" xfId="97" applyFont="1" applyBorder="1"/>
    <xf numFmtId="0" fontId="56" fillId="0" borderId="11" xfId="97" applyFont="1" applyBorder="1"/>
    <xf numFmtId="0" fontId="56" fillId="0" borderId="9" xfId="97" applyFont="1" applyBorder="1"/>
    <xf numFmtId="0" fontId="56" fillId="0" borderId="10" xfId="97" applyFont="1" applyBorder="1"/>
    <xf numFmtId="0" fontId="32" fillId="0" borderId="64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65" xfId="0" applyFont="1" applyFill="1" applyBorder="1" applyAlignment="1">
      <alignment vertical="center"/>
    </xf>
    <xf numFmtId="182" fontId="34" fillId="0" borderId="65" xfId="0" applyNumberFormat="1" applyFont="1" applyFill="1" applyBorder="1" applyAlignment="1">
      <alignment vertical="center"/>
    </xf>
    <xf numFmtId="0" fontId="32" fillId="0" borderId="67" xfId="0" applyFont="1" applyFill="1" applyBorder="1"/>
    <xf numFmtId="0" fontId="34" fillId="0" borderId="67" xfId="0" applyFont="1" applyFill="1" applyBorder="1" applyAlignment="1">
      <alignment horizontal="right"/>
    </xf>
    <xf numFmtId="180" fontId="32" fillId="7" borderId="37" xfId="0" applyNumberFormat="1" applyFont="1" applyFill="1" applyBorder="1" applyAlignment="1">
      <alignment horizontal="center" vertical="center" readingOrder="1"/>
    </xf>
    <xf numFmtId="0" fontId="32" fillId="7" borderId="39" xfId="0" applyFont="1" applyFill="1" applyBorder="1" applyAlignment="1">
      <alignment horizontal="left" vertical="center"/>
    </xf>
    <xf numFmtId="0" fontId="32" fillId="7" borderId="40" xfId="0" applyFont="1" applyFill="1" applyBorder="1" applyAlignment="1">
      <alignment vertical="center"/>
    </xf>
    <xf numFmtId="0" fontId="32" fillId="7" borderId="40" xfId="0" applyFont="1" applyFill="1" applyBorder="1" applyAlignment="1">
      <alignment horizontal="left" vertical="center"/>
    </xf>
    <xf numFmtId="182" fontId="34" fillId="7" borderId="68" xfId="0" applyNumberFormat="1" applyFont="1" applyFill="1" applyBorder="1" applyAlignment="1">
      <alignment vertical="center"/>
    </xf>
    <xf numFmtId="6" fontId="34" fillId="7" borderId="0" xfId="72" applyNumberFormat="1" applyFont="1" applyFill="1" applyBorder="1" applyAlignment="1">
      <alignment horizontal="center" vertical="center"/>
    </xf>
    <xf numFmtId="6" fontId="34" fillId="7" borderId="11" xfId="72" applyNumberFormat="1" applyFont="1" applyFill="1" applyBorder="1" applyAlignment="1">
      <alignment horizontal="center" vertical="center"/>
    </xf>
    <xf numFmtId="6" fontId="34" fillId="7" borderId="9" xfId="72" applyNumberFormat="1" applyFont="1" applyFill="1" applyBorder="1" applyAlignment="1">
      <alignment horizontal="center" vertical="center"/>
    </xf>
    <xf numFmtId="6" fontId="34" fillId="7" borderId="10" xfId="72" applyNumberFormat="1" applyFont="1" applyFill="1" applyBorder="1" applyAlignment="1">
      <alignment horizontal="center" vertical="center"/>
    </xf>
    <xf numFmtId="0" fontId="47" fillId="7" borderId="39" xfId="0" applyFont="1" applyFill="1" applyBorder="1" applyAlignment="1">
      <alignment horizontal="left" vertical="center"/>
    </xf>
    <xf numFmtId="0" fontId="47" fillId="7" borderId="40" xfId="0" applyFont="1" applyFill="1" applyBorder="1" applyAlignment="1">
      <alignment vertical="center"/>
    </xf>
    <xf numFmtId="0" fontId="47" fillId="7" borderId="40" xfId="0" applyFont="1" applyFill="1" applyBorder="1" applyAlignment="1">
      <alignment horizontal="left" vertical="center"/>
    </xf>
    <xf numFmtId="0" fontId="47" fillId="7" borderId="42" xfId="0" applyFont="1" applyFill="1" applyBorder="1" applyAlignment="1">
      <alignment horizontal="center" vertical="center"/>
    </xf>
    <xf numFmtId="0" fontId="0" fillId="7" borderId="0" xfId="0" applyFill="1"/>
    <xf numFmtId="181" fontId="46" fillId="7" borderId="39" xfId="96" applyNumberFormat="1" applyFont="1" applyFill="1" applyBorder="1" applyAlignment="1">
      <alignment horizontal="center"/>
    </xf>
    <xf numFmtId="181" fontId="46" fillId="7" borderId="40" xfId="96" applyNumberFormat="1" applyFont="1" applyFill="1" applyBorder="1" applyAlignment="1">
      <alignment horizontal="center"/>
    </xf>
    <xf numFmtId="1" fontId="46" fillId="7" borderId="40" xfId="96" applyNumberFormat="1" applyFont="1" applyFill="1" applyBorder="1" applyAlignment="1">
      <alignment horizontal="center"/>
    </xf>
    <xf numFmtId="0" fontId="46" fillId="7" borderId="40" xfId="96" applyFont="1" applyFill="1" applyBorder="1" applyAlignment="1">
      <alignment horizontal="center"/>
    </xf>
    <xf numFmtId="0" fontId="46" fillId="7" borderId="42" xfId="96" applyFont="1" applyFill="1" applyBorder="1" applyAlignment="1">
      <alignment horizontal="center"/>
    </xf>
    <xf numFmtId="0" fontId="32" fillId="10" borderId="40" xfId="0" applyFont="1" applyFill="1" applyBorder="1" applyAlignment="1">
      <alignment horizontal="center" vertical="center"/>
    </xf>
    <xf numFmtId="0" fontId="49" fillId="10" borderId="63" xfId="0" applyFont="1" applyFill="1" applyBorder="1" applyAlignment="1">
      <alignment horizontal="right" vertical="center"/>
    </xf>
    <xf numFmtId="0" fontId="32" fillId="7" borderId="62" xfId="0" applyFont="1" applyFill="1" applyBorder="1" applyAlignment="1">
      <alignment vertical="center"/>
    </xf>
    <xf numFmtId="182" fontId="34" fillId="10" borderId="65" xfId="0" applyNumberFormat="1" applyFont="1" applyFill="1" applyBorder="1" applyAlignment="1">
      <alignment vertical="center"/>
    </xf>
    <xf numFmtId="182" fontId="34" fillId="10" borderId="68" xfId="0" applyNumberFormat="1" applyFont="1" applyFill="1" applyBorder="1" applyAlignment="1">
      <alignment vertical="center"/>
    </xf>
    <xf numFmtId="0" fontId="32" fillId="10" borderId="44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4" fillId="10" borderId="61" xfId="0" applyFont="1" applyFill="1" applyBorder="1" applyAlignment="1">
      <alignment vertical="center"/>
    </xf>
    <xf numFmtId="0" fontId="32" fillId="10" borderId="62" xfId="0" applyFont="1" applyFill="1" applyBorder="1" applyAlignment="1">
      <alignment horizontal="left" vertical="center"/>
    </xf>
    <xf numFmtId="0" fontId="34" fillId="10" borderId="62" xfId="0" applyFont="1" applyFill="1" applyBorder="1" applyAlignment="1">
      <alignment horizontal="right" vertical="center"/>
    </xf>
    <xf numFmtId="0" fontId="49" fillId="10" borderId="63" xfId="0" applyFont="1" applyFill="1" applyBorder="1" applyAlignment="1">
      <alignment horizontal="right" vertical="center"/>
    </xf>
    <xf numFmtId="0" fontId="32" fillId="10" borderId="64" xfId="0" applyFont="1" applyFill="1" applyBorder="1" applyAlignment="1">
      <alignment vertical="center"/>
    </xf>
    <xf numFmtId="0" fontId="32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vertical="center"/>
    </xf>
    <xf numFmtId="0" fontId="34" fillId="10" borderId="65" xfId="0" applyFont="1" applyFill="1" applyBorder="1" applyAlignment="1">
      <alignment vertical="center"/>
    </xf>
    <xf numFmtId="0" fontId="32" fillId="10" borderId="66" xfId="0" applyFont="1" applyFill="1" applyBorder="1" applyAlignment="1">
      <alignment vertical="center"/>
    </xf>
    <xf numFmtId="0" fontId="32" fillId="10" borderId="67" xfId="0" applyFont="1" applyFill="1" applyBorder="1" applyAlignment="1">
      <alignment horizontal="left" vertical="center"/>
    </xf>
    <xf numFmtId="0" fontId="34" fillId="10" borderId="67" xfId="0" applyFont="1" applyFill="1" applyBorder="1" applyAlignment="1">
      <alignment horizontal="right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36" xfId="0" applyFont="1" applyFill="1" applyBorder="1" applyAlignment="1">
      <alignment horizontal="center" vertical="center"/>
    </xf>
    <xf numFmtId="0" fontId="32" fillId="0" borderId="64" xfId="0" applyFont="1" applyBorder="1"/>
    <xf numFmtId="0" fontId="32" fillId="0" borderId="66" xfId="0" applyFont="1" applyBorder="1"/>
    <xf numFmtId="0" fontId="34" fillId="10" borderId="0" xfId="72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left" vertical="center"/>
    </xf>
    <xf numFmtId="0" fontId="34" fillId="5" borderId="61" xfId="0" applyFont="1" applyFill="1" applyBorder="1" applyAlignment="1">
      <alignment horizontal="left" vertical="center" wrapText="1"/>
    </xf>
    <xf numFmtId="0" fontId="34" fillId="5" borderId="62" xfId="0" applyFont="1" applyFill="1" applyBorder="1" applyAlignment="1">
      <alignment horizontal="left" vertical="center" wrapText="1"/>
    </xf>
    <xf numFmtId="0" fontId="38" fillId="5" borderId="0" xfId="0" applyFont="1" applyFill="1" applyAlignment="1">
      <alignment horizontal="center" vertical="center"/>
    </xf>
    <xf numFmtId="0" fontId="40" fillId="6" borderId="29" xfId="0" applyFont="1" applyFill="1" applyBorder="1" applyAlignment="1">
      <alignment horizontal="center" vertical="center" wrapText="1"/>
    </xf>
    <xf numFmtId="0" fontId="40" fillId="6" borderId="40" xfId="0" applyFont="1" applyFill="1" applyBorder="1" applyAlignment="1">
      <alignment horizontal="center" vertical="center" wrapText="1"/>
    </xf>
    <xf numFmtId="0" fontId="40" fillId="6" borderId="38" xfId="0" applyFont="1" applyFill="1" applyBorder="1" applyAlignment="1">
      <alignment horizontal="center" vertical="center" wrapText="1"/>
    </xf>
    <xf numFmtId="0" fontId="40" fillId="6" borderId="41" xfId="0" applyFont="1" applyFill="1" applyBorder="1" applyAlignment="1">
      <alignment horizontal="center" vertical="center" wrapText="1"/>
    </xf>
    <xf numFmtId="0" fontId="40" fillId="6" borderId="30" xfId="0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center" vertical="center" wrapText="1"/>
    </xf>
    <xf numFmtId="0" fontId="40" fillId="6" borderId="29" xfId="0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left" vertical="center" wrapText="1"/>
    </xf>
    <xf numFmtId="0" fontId="40" fillId="6" borderId="39" xfId="0" applyFont="1" applyFill="1" applyBorder="1" applyAlignment="1">
      <alignment horizontal="left" vertical="center" wrapText="1"/>
    </xf>
    <xf numFmtId="0" fontId="39" fillId="5" borderId="0" xfId="0" applyFont="1" applyFill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49" fillId="5" borderId="62" xfId="0" applyFont="1" applyFill="1" applyBorder="1" applyAlignment="1">
      <alignment horizontal="right" vertical="center"/>
    </xf>
    <xf numFmtId="0" fontId="49" fillId="5" borderId="63" xfId="0" applyFont="1" applyFill="1" applyBorder="1" applyAlignment="1">
      <alignment horizontal="right" vertical="center"/>
    </xf>
    <xf numFmtId="0" fontId="49" fillId="10" borderId="62" xfId="0" applyFont="1" applyFill="1" applyBorder="1" applyAlignment="1">
      <alignment horizontal="right" vertical="center"/>
    </xf>
    <xf numFmtId="0" fontId="49" fillId="10" borderId="63" xfId="0" applyFont="1" applyFill="1" applyBorder="1" applyAlignment="1">
      <alignment horizontal="right" vertical="center"/>
    </xf>
    <xf numFmtId="0" fontId="40" fillId="6" borderId="51" xfId="0" applyFont="1" applyFill="1" applyBorder="1" applyAlignment="1">
      <alignment horizontal="center" vertical="center"/>
    </xf>
    <xf numFmtId="0" fontId="40" fillId="6" borderId="52" xfId="0" applyFont="1" applyFill="1" applyBorder="1" applyAlignment="1">
      <alignment horizontal="center" vertical="center"/>
    </xf>
    <xf numFmtId="0" fontId="40" fillId="6" borderId="53" xfId="0" applyFont="1" applyFill="1" applyBorder="1" applyAlignment="1">
      <alignment horizontal="center" vertical="center"/>
    </xf>
    <xf numFmtId="0" fontId="40" fillId="6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2" fillId="0" borderId="57" xfId="0" applyFont="1" applyFill="1" applyBorder="1" applyAlignment="1">
      <alignment horizontal="left" vertical="center"/>
    </xf>
    <xf numFmtId="0" fontId="32" fillId="0" borderId="58" xfId="0" applyFont="1" applyFill="1" applyBorder="1" applyAlignment="1">
      <alignment horizontal="left" vertical="center"/>
    </xf>
    <xf numFmtId="0" fontId="32" fillId="8" borderId="59" xfId="0" applyFont="1" applyFill="1" applyBorder="1" applyAlignment="1">
      <alignment horizontal="left" vertical="center"/>
    </xf>
    <xf numFmtId="0" fontId="32" fillId="8" borderId="60" xfId="0" applyFont="1" applyFill="1" applyBorder="1" applyAlignment="1">
      <alignment horizontal="left" vertical="center"/>
    </xf>
    <xf numFmtId="0" fontId="32" fillId="9" borderId="59" xfId="0" applyFont="1" applyFill="1" applyBorder="1" applyAlignment="1">
      <alignment horizontal="left" vertical="center"/>
    </xf>
    <xf numFmtId="0" fontId="32" fillId="9" borderId="60" xfId="0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/>
    </xf>
    <xf numFmtId="0" fontId="32" fillId="0" borderId="60" xfId="0" applyFont="1" applyFill="1" applyBorder="1" applyAlignment="1">
      <alignment horizontal="left" vertical="center"/>
    </xf>
    <xf numFmtId="0" fontId="32" fillId="7" borderId="59" xfId="0" applyFont="1" applyFill="1" applyBorder="1" applyAlignment="1">
      <alignment horizontal="left" vertical="center"/>
    </xf>
    <xf numFmtId="0" fontId="32" fillId="7" borderId="60" xfId="0" applyFont="1" applyFill="1" applyBorder="1" applyAlignment="1">
      <alignment horizontal="left" vertical="center"/>
    </xf>
    <xf numFmtId="0" fontId="32" fillId="7" borderId="57" xfId="0" applyFont="1" applyFill="1" applyBorder="1" applyAlignment="1">
      <alignment horizontal="left" vertical="center"/>
    </xf>
    <xf numFmtId="0" fontId="32" fillId="7" borderId="58" xfId="0" applyFont="1" applyFill="1" applyBorder="1" applyAlignment="1">
      <alignment horizontal="left" vertical="center"/>
    </xf>
    <xf numFmtId="0" fontId="50" fillId="5" borderId="5" xfId="72" applyFont="1" applyFill="1" applyBorder="1" applyAlignment="1">
      <alignment horizontal="center" vertical="center"/>
    </xf>
    <xf numFmtId="0" fontId="50" fillId="5" borderId="6" xfId="72" applyFont="1" applyFill="1" applyBorder="1" applyAlignment="1">
      <alignment horizontal="center" vertical="center"/>
    </xf>
    <xf numFmtId="0" fontId="50" fillId="5" borderId="8" xfId="72" applyFont="1" applyFill="1" applyBorder="1" applyAlignment="1">
      <alignment horizontal="center" vertical="center"/>
    </xf>
    <xf numFmtId="0" fontId="50" fillId="5" borderId="9" xfId="72" applyFont="1" applyFill="1" applyBorder="1" applyAlignment="1">
      <alignment horizontal="center" vertical="center"/>
    </xf>
    <xf numFmtId="180" fontId="53" fillId="0" borderId="7" xfId="72" applyNumberFormat="1" applyFont="1" applyFill="1" applyBorder="1" applyAlignment="1">
      <alignment vertical="center" wrapText="1"/>
    </xf>
    <xf numFmtId="0" fontId="1" fillId="0" borderId="0" xfId="97" applyBorder="1" applyAlignment="1">
      <alignment wrapText="1"/>
    </xf>
    <xf numFmtId="0" fontId="1" fillId="0" borderId="11" xfId="97" applyBorder="1" applyAlignment="1">
      <alignment wrapText="1"/>
    </xf>
    <xf numFmtId="0" fontId="40" fillId="5" borderId="18" xfId="0" applyFont="1" applyFill="1" applyBorder="1" applyAlignment="1">
      <alignment horizontal="center" vertical="center" wrapText="1"/>
    </xf>
    <xf numFmtId="0" fontId="40" fillId="5" borderId="50" xfId="0" applyFont="1" applyFill="1" applyBorder="1" applyAlignment="1">
      <alignment horizontal="center" vertical="center" wrapText="1"/>
    </xf>
    <xf numFmtId="0" fontId="40" fillId="5" borderId="19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0" fillId="5" borderId="32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0" fillId="5" borderId="17" xfId="0" applyFont="1" applyFill="1" applyBorder="1" applyAlignment="1">
      <alignment horizontal="left" vertical="center" wrapText="1"/>
    </xf>
    <xf numFmtId="0" fontId="40" fillId="5" borderId="31" xfId="0" applyFont="1" applyFill="1" applyBorder="1" applyAlignment="1">
      <alignment horizontal="left" vertical="center" wrapText="1"/>
    </xf>
    <xf numFmtId="0" fontId="40" fillId="5" borderId="13" xfId="0" applyFont="1" applyFill="1" applyBorder="1" applyAlignment="1">
      <alignment horizontal="left" vertical="center" wrapText="1"/>
    </xf>
    <xf numFmtId="0" fontId="40" fillId="5" borderId="15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6" fillId="5" borderId="21" xfId="96" applyFont="1" applyFill="1" applyBorder="1" applyAlignment="1">
      <alignment horizontal="center" vertical="center" wrapText="1"/>
    </xf>
    <xf numFmtId="0" fontId="46" fillId="5" borderId="48" xfId="96" applyFont="1" applyFill="1" applyBorder="1" applyAlignment="1">
      <alignment horizontal="center" vertical="center" wrapText="1"/>
    </xf>
    <xf numFmtId="0" fontId="46" fillId="5" borderId="22" xfId="96" applyFont="1" applyFill="1" applyBorder="1" applyAlignment="1">
      <alignment horizontal="center" vertical="center" wrapText="1"/>
    </xf>
    <xf numFmtId="0" fontId="46" fillId="5" borderId="49" xfId="96" applyFont="1" applyFill="1" applyBorder="1" applyAlignment="1">
      <alignment horizontal="center" vertical="center" wrapText="1"/>
    </xf>
    <xf numFmtId="0" fontId="46" fillId="5" borderId="20" xfId="96" applyFont="1" applyFill="1" applyBorder="1" applyAlignment="1">
      <alignment horizontal="center" vertical="center" wrapText="1"/>
    </xf>
    <xf numFmtId="0" fontId="46" fillId="5" borderId="30" xfId="0" applyFont="1" applyFill="1" applyBorder="1" applyAlignment="1">
      <alignment horizontal="center" vertical="center" wrapText="1"/>
    </xf>
    <xf numFmtId="0" fontId="46" fillId="5" borderId="42" xfId="0" applyFont="1" applyFill="1" applyBorder="1" applyAlignment="1">
      <alignment horizontal="center" vertical="center" wrapText="1"/>
    </xf>
    <xf numFmtId="0" fontId="46" fillId="5" borderId="28" xfId="0" applyFont="1" applyFill="1" applyBorder="1" applyAlignment="1">
      <alignment horizontal="left" vertical="center" wrapText="1"/>
    </xf>
    <xf numFmtId="0" fontId="46" fillId="5" borderId="39" xfId="0" applyFont="1" applyFill="1" applyBorder="1" applyAlignment="1">
      <alignment horizontal="left" vertical="center" wrapText="1"/>
    </xf>
    <xf numFmtId="0" fontId="46" fillId="5" borderId="29" xfId="0" applyFont="1" applyFill="1" applyBorder="1" applyAlignment="1">
      <alignment horizontal="center" vertical="center" wrapText="1"/>
    </xf>
    <xf numFmtId="0" fontId="46" fillId="5" borderId="40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/>
    </xf>
    <xf numFmtId="0" fontId="46" fillId="5" borderId="40" xfId="0" applyFont="1" applyFill="1" applyBorder="1" applyAlignment="1">
      <alignment horizontal="center" vertical="center"/>
    </xf>
  </cellXfs>
  <cellStyles count="98">
    <cellStyle name="??" xfId="1" xr:uid="{00000000-0005-0000-0000-000000000000}"/>
    <cellStyle name="?? [0.00]_????" xfId="2" xr:uid="{00000000-0005-0000-0000-000001000000}"/>
    <cellStyle name="???? [0.00]_????" xfId="3" xr:uid="{00000000-0005-0000-0000-000002000000}"/>
    <cellStyle name="????_????" xfId="4" xr:uid="{00000000-0005-0000-0000-000003000000}"/>
    <cellStyle name="???F [0.00]_price calsghtg" xfId="5" xr:uid="{00000000-0005-0000-0000-000004000000}"/>
    <cellStyle name="???F_price calsce c" xfId="6" xr:uid="{00000000-0005-0000-0000-000005000000}"/>
    <cellStyle name="??_##SWEDENFt" xfId="7" xr:uid="{00000000-0005-0000-0000-000006000000}"/>
    <cellStyle name="?·_???????larouxuxi" xfId="8" xr:uid="{00000000-0005-0000-0000-000007000000}"/>
    <cellStyle name="?・_???????larouxuxi" xfId="9" xr:uid="{00000000-0005-0000-0000-000008000000}"/>
    <cellStyle name="?…?a唇?e [0.00]_All　Ave." xfId="10" xr:uid="{00000000-0005-0000-0000-000009000000}"/>
    <cellStyle name="?…?a唇?e_All　Ave." xfId="11" xr:uid="{00000000-0005-0000-0000-00000A000000}"/>
    <cellStyle name="?c?aO?e [0.00]_laroux" xfId="12" xr:uid="{00000000-0005-0000-0000-00000B000000}"/>
    <cellStyle name="?c?aO?e_laroux" xfId="13" xr:uid="{00000000-0005-0000-0000-00000C000000}"/>
    <cellStyle name="?W?_???I???i?I??|_97" xfId="14" xr:uid="{00000000-0005-0000-0000-00000D000000}"/>
    <cellStyle name="?W·_?»?I‘?·?i?I??| th" xfId="15" xr:uid="{00000000-0005-0000-0000-00000E000000}"/>
    <cellStyle name="?W・" xfId="16" xr:uid="{00000000-0005-0000-0000-00000F000000}"/>
    <cellStyle name="?W?_?a?Ie???i?IX" xfId="17" xr:uid="{00000000-0005-0000-0000-000010000000}"/>
    <cellStyle name="?W€_?a?Ie???i?IX" xfId="18" xr:uid="{00000000-0005-0000-0000-000011000000}"/>
    <cellStyle name="?Wｷ_?ｻ?I・ｷ?i?I??| th" xfId="19" xr:uid="{00000000-0005-0000-0000-000012000000}"/>
    <cellStyle name="?W準_##SWEDEN" xfId="20" xr:uid="{00000000-0005-0000-0000-000013000000}"/>
    <cellStyle name="?ｷ_???????larouxuxi" xfId="21" xr:uid="{00000000-0005-0000-0000-000014000000}"/>
    <cellStyle name="’E］Y [0.00]_laroux" xfId="22" xr:uid="{00000000-0005-0000-0000-000015000000}"/>
    <cellStyle name="’E］Y_laroux" xfId="23" xr:uid="{00000000-0005-0000-0000-000016000000}"/>
    <cellStyle name="’E‰Y [0.00]_・山‰O・??" xfId="24" xr:uid="{00000000-0005-0000-0000-000017000000}"/>
    <cellStyle name="’Ê‰Ý [0.00]_³®‰ÓŠ–¼" xfId="25" xr:uid="{00000000-0005-0000-0000-000018000000}"/>
    <cellStyle name="’E‰Y [0.00]_9701" xfId="26" xr:uid="{00000000-0005-0000-0000-000019000000}"/>
    <cellStyle name="’E‰Y_・山‰O・??" xfId="27" xr:uid="{00000000-0005-0000-0000-00001A000000}"/>
    <cellStyle name="’Ê‰Ý_³®‰ÓŠ–¼" xfId="28" xr:uid="{00000000-0005-0000-0000-00001B000000}"/>
    <cellStyle name="’E‰Y_9701" xfId="29" xr:uid="{00000000-0005-0000-0000-00001C000000}"/>
    <cellStyle name="•W?_‚»‚Ì‘¼¤•i•ÏX" xfId="30" xr:uid="{00000000-0005-0000-0000-00001D000000}"/>
    <cellStyle name="•W€" xfId="31" xr:uid="{00000000-0005-0000-0000-00001E000000}"/>
    <cellStyle name="•W_##SWEDEN" xfId="32" xr:uid="{00000000-0005-0000-0000-00001F000000}"/>
    <cellStyle name="fEnY [0.00]_laroux" xfId="33" xr:uid="{00000000-0005-0000-0000-000020000000}"/>
    <cellStyle name="fEñY [0.00]_laroux" xfId="34" xr:uid="{00000000-0005-0000-0000-000021000000}"/>
    <cellStyle name="fEnY_laroux" xfId="35" xr:uid="{00000000-0005-0000-0000-000022000000}"/>
    <cellStyle name="fEñY_laroux" xfId="36" xr:uid="{00000000-0005-0000-0000-000023000000}"/>
    <cellStyle name="W_9801ÌÚ°ÄÏX" xfId="37" xr:uid="{00000000-0005-0000-0000-000024000000}"/>
    <cellStyle name="BuiltOpt_Content" xfId="38" xr:uid="{00000000-0005-0000-0000-000025000000}"/>
    <cellStyle name="BuiltOption_Content" xfId="39" xr:uid="{00000000-0005-0000-0000-000026000000}"/>
    <cellStyle name="Calc Currency (0)" xfId="40" xr:uid="{00000000-0005-0000-0000-000027000000}"/>
    <cellStyle name="CombinedVol_Data" xfId="41" xr:uid="{00000000-0005-0000-0000-000028000000}"/>
    <cellStyle name="Date_Data" xfId="42" xr:uid="{00000000-0005-0000-0000-000029000000}"/>
    <cellStyle name="Edited_Data" xfId="43" xr:uid="{00000000-0005-0000-0000-00002A000000}"/>
    <cellStyle name="Estimated_Data" xfId="44" xr:uid="{00000000-0005-0000-0000-00002B000000}"/>
    <cellStyle name="Euro" xfId="45" xr:uid="{00000000-0005-0000-0000-00002C000000}"/>
    <cellStyle name="Forecast_Data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Input [yellow]" xfId="50" xr:uid="{00000000-0005-0000-0000-000031000000}"/>
    <cellStyle name="Item_Current" xfId="51" xr:uid="{00000000-0005-0000-0000-000032000000}"/>
    <cellStyle name="KWE?W・" xfId="52" xr:uid="{00000000-0005-0000-0000-000033000000}"/>
    <cellStyle name="KWE?W準" xfId="53" xr:uid="{00000000-0005-0000-0000-000034000000}"/>
    <cellStyle name="KWE•W€" xfId="54" xr:uid="{00000000-0005-0000-0000-000035000000}"/>
    <cellStyle name="KWE•W" xfId="55" xr:uid="{00000000-0005-0000-0000-000036000000}"/>
    <cellStyle name="KWE標準" xfId="56" xr:uid="{00000000-0005-0000-0000-000037000000}"/>
    <cellStyle name="Milliers [0]_AR1194" xfId="57" xr:uid="{00000000-0005-0000-0000-000038000000}"/>
    <cellStyle name="Milliers_AR1194" xfId="58" xr:uid="{00000000-0005-0000-0000-000039000000}"/>
    <cellStyle name="Mon?aire [0]_AR1194" xfId="59" xr:uid="{00000000-0005-0000-0000-00003A000000}"/>
    <cellStyle name="Mon?aire_AR1194" xfId="60" xr:uid="{00000000-0005-0000-0000-00003B000000}"/>
    <cellStyle name="Monetaire" xfId="61" xr:uid="{00000000-0005-0000-0000-00003C000000}"/>
    <cellStyle name="Monetaire [0]" xfId="62" xr:uid="{00000000-0005-0000-0000-00003D000000}"/>
    <cellStyle name="Monétaire [0]_AR1194" xfId="63" xr:uid="{00000000-0005-0000-0000-00003E000000}"/>
    <cellStyle name="Monetaire [0]_AR1194_200211" xfId="64" xr:uid="{00000000-0005-0000-0000-00003F000000}"/>
    <cellStyle name="Monetaire_200212" xfId="65" xr:uid="{00000000-0005-0000-0000-000040000000}"/>
    <cellStyle name="Monétaire_AR1194" xfId="66" xr:uid="{00000000-0005-0000-0000-000041000000}"/>
    <cellStyle name="Monetaire_AR1194_200211" xfId="67" xr:uid="{00000000-0005-0000-0000-000042000000}"/>
    <cellStyle name="Mon騁aire [0]_AR1194" xfId="68" xr:uid="{00000000-0005-0000-0000-000043000000}"/>
    <cellStyle name="Mon騁aire_AR1194" xfId="69" xr:uid="{00000000-0005-0000-0000-000044000000}"/>
    <cellStyle name="Normal" xfId="0" builtinId="0"/>
    <cellStyle name="Normal - Style1" xfId="70" xr:uid="{00000000-0005-0000-0000-000046000000}"/>
    <cellStyle name="Normal 2" xfId="95" xr:uid="{00000000-0005-0000-0000-000047000000}"/>
    <cellStyle name="Normal 2 2" xfId="97" xr:uid="{92AE2F98-D8EC-42B7-AF97-EF516E1A4B26}"/>
    <cellStyle name="Normal 3" xfId="96" xr:uid="{00000000-0005-0000-0000-000048000000}"/>
    <cellStyle name="Normal_ares9909" xfId="71" xr:uid="{00000000-0005-0000-0000-000049000000}"/>
    <cellStyle name="Normál_Arl_MC_Corolla_24-06-2004" xfId="72" xr:uid="{00000000-0005-0000-0000-00004A000000}"/>
    <cellStyle name="Œ…‹æØ‚è [0.00]_All@Ave." xfId="73" xr:uid="{00000000-0005-0000-0000-00004B000000}"/>
    <cellStyle name="Œ…‹æØ‚è_All@Ave." xfId="74" xr:uid="{00000000-0005-0000-0000-00004C000000}"/>
    <cellStyle name="Option_Added_Cont_Desc" xfId="75" xr:uid="{00000000-0005-0000-0000-00004D000000}"/>
    <cellStyle name="Percent [2]" xfId="76" xr:uid="{00000000-0005-0000-0000-00004E000000}"/>
    <cellStyle name="Preliminary_Data" xfId="77" xr:uid="{00000000-0005-0000-0000-00004F000000}"/>
    <cellStyle name="Prices_Data" xfId="78" xr:uid="{00000000-0005-0000-0000-000050000000}"/>
    <cellStyle name="Stílus 1" xfId="79" xr:uid="{00000000-0005-0000-0000-000051000000}"/>
    <cellStyle name="Vehicle_Benchmark" xfId="80" xr:uid="{00000000-0005-0000-0000-000052000000}"/>
    <cellStyle name="Version_Header" xfId="81" xr:uid="{00000000-0005-0000-0000-000053000000}"/>
    <cellStyle name="Volumes_Data" xfId="82" xr:uid="{00000000-0005-0000-0000-000054000000}"/>
    <cellStyle name="ハイパーリンク_200212" xfId="83" xr:uid="{00000000-0005-0000-0000-000055000000}"/>
    <cellStyle name="桁区切り [0.00]_141W0603HIAC" xfId="84" xr:uid="{00000000-0005-0000-0000-000056000000}"/>
    <cellStyle name="桁区切り_141W0603々差(仕" xfId="85" xr:uid="{00000000-0005-0000-0000-000057000000}"/>
    <cellStyle name="桁蟻唇Ｆ [0.00]_~0019963" xfId="86" xr:uid="{00000000-0005-0000-0000-000058000000}"/>
    <cellStyle name="桁蟻唇Ｆ_~0019963" xfId="87" xr:uid="{00000000-0005-0000-0000-000059000000}"/>
    <cellStyle name="標・_その他商品変更" xfId="88" xr:uid="{00000000-0005-0000-0000-00005A000000}"/>
    <cellStyle name="標準_##SWEDEN" xfId="89" xr:uid="{00000000-0005-0000-0000-00005B000000}"/>
    <cellStyle name="脱浦 [0.00]_~0019963" xfId="90" xr:uid="{00000000-0005-0000-0000-00005C000000}"/>
    <cellStyle name="脱浦_~0019963" xfId="91" xr:uid="{00000000-0005-0000-0000-00005D000000}"/>
    <cellStyle name="表示済みのハイパーリンク_200212" xfId="92" xr:uid="{00000000-0005-0000-0000-00005E000000}"/>
    <cellStyle name="通貨 [0.00]_141W0603us" xfId="93" xr:uid="{00000000-0005-0000-0000-00005F000000}"/>
    <cellStyle name="通貨_141W0603々差" xfId="94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653142</xdr:colOff>
      <xdr:row>212</xdr:row>
      <xdr:rowOff>28043</xdr:rowOff>
    </xdr:from>
    <xdr:to>
      <xdr:col>12</xdr:col>
      <xdr:colOff>478731</xdr:colOff>
      <xdr:row>218</xdr:row>
      <xdr:rowOff>142873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1FD3E05-5FBA-4323-876D-39F8BB4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99" y="36731043"/>
          <a:ext cx="3981904" cy="988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1"/>
  <sheetViews>
    <sheetView showGridLines="0" tabSelected="1" view="pageBreakPreview" topLeftCell="A94" zoomScale="70" zoomScaleNormal="60" zoomScaleSheetLayoutView="70" workbookViewId="0">
      <selection activeCell="F216" sqref="F216"/>
    </sheetView>
  </sheetViews>
  <sheetFormatPr defaultColWidth="3.54296875" defaultRowHeight="12.5"/>
  <cols>
    <col min="1" max="1" width="2.1796875" style="1" customWidth="1"/>
    <col min="2" max="2" width="15.26953125" style="1" customWidth="1"/>
    <col min="3" max="3" width="15" style="1" customWidth="1"/>
    <col min="4" max="4" width="14.54296875" style="38" customWidth="1"/>
    <col min="5" max="5" width="17.453125" style="38" bestFit="1" customWidth="1"/>
    <col min="6" max="6" width="46.1796875" style="1" customWidth="1"/>
    <col min="7" max="7" width="2.1796875" style="1" customWidth="1"/>
    <col min="8" max="8" width="20" style="1" customWidth="1"/>
    <col min="9" max="9" width="15.1796875" style="1" customWidth="1"/>
    <col min="10" max="10" width="19.54296875" style="1" customWidth="1"/>
    <col min="11" max="11" width="15.81640625" style="1" customWidth="1"/>
    <col min="12" max="12" width="23.81640625" style="1" customWidth="1"/>
    <col min="13" max="13" width="20.453125" style="1" customWidth="1"/>
    <col min="14" max="14" width="1.453125" style="1" customWidth="1"/>
    <col min="15" max="15" width="10.453125" style="1" bestFit="1" customWidth="1"/>
    <col min="16" max="16" width="21.81640625" style="1" customWidth="1"/>
    <col min="17" max="17" width="10.453125" style="38" bestFit="1" customWidth="1"/>
    <col min="18" max="19" width="4.453125" style="1" customWidth="1"/>
    <col min="20" max="24" width="3.54296875" style="1" bestFit="1" customWidth="1"/>
    <col min="25" max="25" width="13.81640625" style="1" customWidth="1"/>
    <col min="26" max="26" width="15.1796875" style="1" bestFit="1" customWidth="1"/>
    <col min="27" max="27" width="12.453125" style="1" bestFit="1" customWidth="1"/>
    <col min="28" max="28" width="15.1796875" style="1" bestFit="1" customWidth="1"/>
    <col min="29" max="45" width="3.54296875" style="1" bestFit="1" customWidth="1"/>
    <col min="46" max="16384" width="3.54296875" style="1"/>
  </cols>
  <sheetData>
    <row r="1" spans="2:27" ht="8.15" customHeight="1"/>
    <row r="2" spans="2:27" ht="33" customHeight="1">
      <c r="B2" s="379" t="s">
        <v>287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19"/>
      <c r="O2" s="19"/>
      <c r="P2" s="19"/>
      <c r="Q2" s="30"/>
      <c r="R2" s="19"/>
      <c r="S2" s="19"/>
      <c r="T2" s="19"/>
      <c r="U2" s="19"/>
      <c r="V2" s="19"/>
    </row>
    <row r="3" spans="2:27" ht="9" customHeight="1" thickBot="1">
      <c r="B3" s="19"/>
      <c r="C3" s="19"/>
      <c r="D3" s="30"/>
      <c r="E3" s="3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"/>
      <c r="R3" s="19"/>
      <c r="S3" s="19"/>
      <c r="T3" s="19"/>
      <c r="U3" s="19"/>
      <c r="V3" s="19"/>
    </row>
    <row r="4" spans="2:27" ht="38.25" customHeight="1">
      <c r="B4" s="388" t="s">
        <v>41</v>
      </c>
      <c r="C4" s="380" t="s">
        <v>0</v>
      </c>
      <c r="D4" s="386" t="s">
        <v>1</v>
      </c>
      <c r="E4" s="386" t="s">
        <v>45</v>
      </c>
      <c r="F4" s="402" t="s">
        <v>2</v>
      </c>
      <c r="G4" s="403"/>
      <c r="H4" s="380" t="s">
        <v>3</v>
      </c>
      <c r="I4" s="380" t="s">
        <v>4</v>
      </c>
      <c r="J4" s="382" t="s">
        <v>17</v>
      </c>
      <c r="K4" s="382" t="s">
        <v>5</v>
      </c>
      <c r="L4" s="380" t="s">
        <v>308</v>
      </c>
      <c r="M4" s="384" t="s">
        <v>143</v>
      </c>
      <c r="N4" s="23"/>
      <c r="O4" s="24"/>
      <c r="P4" s="24"/>
      <c r="Q4" s="41"/>
      <c r="R4" s="23"/>
    </row>
    <row r="5" spans="2:27" ht="13" thickBot="1">
      <c r="B5" s="389"/>
      <c r="C5" s="381"/>
      <c r="D5" s="387"/>
      <c r="E5" s="387"/>
      <c r="F5" s="404"/>
      <c r="G5" s="405"/>
      <c r="H5" s="381"/>
      <c r="I5" s="381"/>
      <c r="J5" s="383"/>
      <c r="K5" s="383"/>
      <c r="L5" s="381"/>
      <c r="M5" s="385"/>
      <c r="N5" s="23"/>
      <c r="O5" s="21"/>
      <c r="P5" s="24"/>
      <c r="Q5" s="41"/>
      <c r="R5" s="23"/>
      <c r="W5" s="2"/>
    </row>
    <row r="6" spans="2:27">
      <c r="B6" s="252" t="s">
        <v>6</v>
      </c>
      <c r="C6" s="253" t="s">
        <v>20</v>
      </c>
      <c r="D6" s="254" t="s">
        <v>42</v>
      </c>
      <c r="E6" s="254" t="s">
        <v>29</v>
      </c>
      <c r="F6" s="406" t="s">
        <v>21</v>
      </c>
      <c r="G6" s="407"/>
      <c r="H6" s="253" t="s">
        <v>63</v>
      </c>
      <c r="I6" s="255" t="s">
        <v>26</v>
      </c>
      <c r="J6" s="256">
        <f>K6*1.27</f>
        <v>9277350</v>
      </c>
      <c r="K6" s="256">
        <v>7305000</v>
      </c>
      <c r="L6" s="257" t="s">
        <v>141</v>
      </c>
      <c r="M6" s="258" t="s">
        <v>141</v>
      </c>
      <c r="N6" s="25"/>
      <c r="O6" s="21"/>
      <c r="P6" s="235"/>
      <c r="Q6" s="235"/>
      <c r="R6" s="5"/>
      <c r="W6" s="2"/>
      <c r="AA6" s="3"/>
    </row>
    <row r="7" spans="2:27" ht="13" thickBot="1">
      <c r="B7" s="259" t="s">
        <v>6</v>
      </c>
      <c r="C7" s="260" t="s">
        <v>20</v>
      </c>
      <c r="D7" s="261" t="s">
        <v>42</v>
      </c>
      <c r="E7" s="261" t="s">
        <v>29</v>
      </c>
      <c r="F7" s="408" t="s">
        <v>62</v>
      </c>
      <c r="G7" s="409"/>
      <c r="H7" s="260" t="s">
        <v>64</v>
      </c>
      <c r="I7" s="262" t="s">
        <v>47</v>
      </c>
      <c r="J7" s="263">
        <f t="shared" ref="J7:J39" si="0">K7*1.27</f>
        <v>9023350</v>
      </c>
      <c r="K7" s="263">
        <v>7105000</v>
      </c>
      <c r="L7" s="264" t="s">
        <v>141</v>
      </c>
      <c r="M7" s="265" t="s">
        <v>141</v>
      </c>
      <c r="N7" s="25"/>
      <c r="O7" s="21"/>
      <c r="P7" s="235"/>
      <c r="Q7" s="235"/>
      <c r="R7" s="5"/>
      <c r="W7" s="2"/>
      <c r="AA7" s="3"/>
    </row>
    <row r="8" spans="2:27">
      <c r="B8" s="252" t="s">
        <v>40</v>
      </c>
      <c r="C8" s="253" t="s">
        <v>280</v>
      </c>
      <c r="D8" s="254" t="s">
        <v>42</v>
      </c>
      <c r="E8" s="254" t="s">
        <v>29</v>
      </c>
      <c r="F8" s="406" t="s">
        <v>21</v>
      </c>
      <c r="G8" s="407"/>
      <c r="H8" s="253" t="s">
        <v>65</v>
      </c>
      <c r="I8" s="255" t="s">
        <v>27</v>
      </c>
      <c r="J8" s="256">
        <f t="shared" si="0"/>
        <v>9594850</v>
      </c>
      <c r="K8" s="256">
        <v>7555000</v>
      </c>
      <c r="L8" s="257" t="s">
        <v>141</v>
      </c>
      <c r="M8" s="258" t="s">
        <v>141</v>
      </c>
      <c r="N8" s="25"/>
      <c r="O8" s="21"/>
      <c r="P8" s="235"/>
      <c r="Q8" s="235"/>
      <c r="R8" s="5"/>
      <c r="W8" s="2"/>
      <c r="AA8" s="3"/>
    </row>
    <row r="9" spans="2:27" ht="13" thickBot="1">
      <c r="B9" s="259" t="s">
        <v>40</v>
      </c>
      <c r="C9" s="260" t="s">
        <v>280</v>
      </c>
      <c r="D9" s="261" t="s">
        <v>42</v>
      </c>
      <c r="E9" s="261" t="s">
        <v>29</v>
      </c>
      <c r="F9" s="408" t="s">
        <v>62</v>
      </c>
      <c r="G9" s="409"/>
      <c r="H9" s="260" t="s">
        <v>66</v>
      </c>
      <c r="I9" s="262" t="s">
        <v>48</v>
      </c>
      <c r="J9" s="263">
        <f t="shared" si="0"/>
        <v>9467850</v>
      </c>
      <c r="K9" s="263">
        <v>7455000</v>
      </c>
      <c r="L9" s="264" t="s">
        <v>141</v>
      </c>
      <c r="M9" s="265" t="s">
        <v>141</v>
      </c>
      <c r="N9" s="25"/>
      <c r="O9" s="21"/>
      <c r="P9" s="235"/>
      <c r="Q9" s="235"/>
      <c r="R9" s="5"/>
      <c r="W9" s="2"/>
      <c r="AA9" s="3"/>
    </row>
    <row r="10" spans="2:27">
      <c r="B10" s="266" t="s">
        <v>7</v>
      </c>
      <c r="C10" s="253" t="s">
        <v>280</v>
      </c>
      <c r="D10" s="254" t="s">
        <v>42</v>
      </c>
      <c r="E10" s="254" t="s">
        <v>29</v>
      </c>
      <c r="F10" s="406" t="s">
        <v>21</v>
      </c>
      <c r="G10" s="407"/>
      <c r="H10" s="253" t="s">
        <v>67</v>
      </c>
      <c r="I10" s="255" t="s">
        <v>28</v>
      </c>
      <c r="J10" s="256">
        <f t="shared" si="0"/>
        <v>9721850</v>
      </c>
      <c r="K10" s="256">
        <v>7655000</v>
      </c>
      <c r="L10" s="257" t="s">
        <v>141</v>
      </c>
      <c r="M10" s="357" t="s">
        <v>378</v>
      </c>
      <c r="N10" s="25"/>
      <c r="O10" s="21"/>
      <c r="P10" s="235"/>
      <c r="Q10" s="235"/>
      <c r="R10" s="5"/>
      <c r="AA10" s="3"/>
    </row>
    <row r="11" spans="2:27">
      <c r="B11" s="184" t="s">
        <v>7</v>
      </c>
      <c r="C11" s="83" t="s">
        <v>280</v>
      </c>
      <c r="D11" s="84" t="s">
        <v>42</v>
      </c>
      <c r="E11" s="84" t="s">
        <v>29</v>
      </c>
      <c r="F11" s="410" t="s">
        <v>144</v>
      </c>
      <c r="G11" s="411"/>
      <c r="H11" s="83" t="s">
        <v>67</v>
      </c>
      <c r="I11" s="85" t="s">
        <v>134</v>
      </c>
      <c r="J11" s="86">
        <f t="shared" si="0"/>
        <v>10033000</v>
      </c>
      <c r="K11" s="86">
        <v>7900000</v>
      </c>
      <c r="L11" s="85" t="s">
        <v>141</v>
      </c>
      <c r="M11" s="356" t="s">
        <v>378</v>
      </c>
      <c r="N11" s="25"/>
      <c r="O11" s="21"/>
      <c r="P11" s="235"/>
      <c r="Q11" s="235"/>
      <c r="R11" s="5"/>
      <c r="AA11" s="3"/>
    </row>
    <row r="12" spans="2:27">
      <c r="B12" s="267" t="s">
        <v>7</v>
      </c>
      <c r="C12" s="122" t="s">
        <v>280</v>
      </c>
      <c r="D12" s="123" t="s">
        <v>42</v>
      </c>
      <c r="E12" s="123" t="s">
        <v>29</v>
      </c>
      <c r="F12" s="412" t="s">
        <v>139</v>
      </c>
      <c r="G12" s="413"/>
      <c r="H12" s="122" t="s">
        <v>67</v>
      </c>
      <c r="I12" s="124">
        <v>33</v>
      </c>
      <c r="J12" s="268">
        <f t="shared" si="0"/>
        <v>9721850</v>
      </c>
      <c r="K12" s="268">
        <v>7655000</v>
      </c>
      <c r="L12" s="124" t="s">
        <v>141</v>
      </c>
      <c r="M12" s="356" t="s">
        <v>378</v>
      </c>
      <c r="N12" s="25"/>
      <c r="O12" s="21"/>
      <c r="P12" s="235"/>
      <c r="Q12" s="235"/>
      <c r="R12" s="5"/>
      <c r="AA12" s="3"/>
    </row>
    <row r="13" spans="2:27">
      <c r="B13" s="185" t="s">
        <v>7</v>
      </c>
      <c r="C13" s="72" t="s">
        <v>280</v>
      </c>
      <c r="D13" s="73" t="s">
        <v>42</v>
      </c>
      <c r="E13" s="73" t="s">
        <v>29</v>
      </c>
      <c r="F13" s="414" t="s">
        <v>62</v>
      </c>
      <c r="G13" s="415"/>
      <c r="H13" s="72" t="s">
        <v>68</v>
      </c>
      <c r="I13" s="74" t="s">
        <v>49</v>
      </c>
      <c r="J13" s="82">
        <f t="shared" si="0"/>
        <v>9372600</v>
      </c>
      <c r="K13" s="82">
        <v>7380000</v>
      </c>
      <c r="L13" s="78" t="s">
        <v>141</v>
      </c>
      <c r="M13" s="269" t="s">
        <v>141</v>
      </c>
      <c r="N13" s="25"/>
      <c r="O13" s="21"/>
      <c r="P13" s="235"/>
      <c r="Q13" s="235"/>
      <c r="R13" s="5"/>
      <c r="AA13" s="3"/>
    </row>
    <row r="14" spans="2:27">
      <c r="B14" s="185" t="s">
        <v>7</v>
      </c>
      <c r="C14" s="72" t="s">
        <v>280</v>
      </c>
      <c r="D14" s="73" t="s">
        <v>42</v>
      </c>
      <c r="E14" s="73" t="s">
        <v>29</v>
      </c>
      <c r="F14" s="414" t="s">
        <v>73</v>
      </c>
      <c r="G14" s="415"/>
      <c r="H14" s="72" t="s">
        <v>67</v>
      </c>
      <c r="I14" s="74" t="s">
        <v>108</v>
      </c>
      <c r="J14" s="82">
        <f t="shared" si="0"/>
        <v>9893300</v>
      </c>
      <c r="K14" s="82">
        <v>7790000</v>
      </c>
      <c r="L14" s="78" t="s">
        <v>141</v>
      </c>
      <c r="M14" s="356" t="s">
        <v>378</v>
      </c>
      <c r="N14" s="25"/>
      <c r="O14" s="125"/>
      <c r="P14" s="235"/>
      <c r="Q14" s="235"/>
      <c r="R14" s="5"/>
      <c r="AA14" s="3"/>
    </row>
    <row r="15" spans="2:27">
      <c r="B15" s="270" t="s">
        <v>7</v>
      </c>
      <c r="C15" s="72" t="s">
        <v>280</v>
      </c>
      <c r="D15" s="73" t="s">
        <v>42</v>
      </c>
      <c r="E15" s="73" t="s">
        <v>29</v>
      </c>
      <c r="F15" s="414" t="s">
        <v>109</v>
      </c>
      <c r="G15" s="415"/>
      <c r="H15" s="72" t="s">
        <v>67</v>
      </c>
      <c r="I15" s="74" t="s">
        <v>110</v>
      </c>
      <c r="J15" s="82">
        <f t="shared" si="0"/>
        <v>10109200</v>
      </c>
      <c r="K15" s="82">
        <v>7960000</v>
      </c>
      <c r="L15" s="78" t="s">
        <v>141</v>
      </c>
      <c r="M15" s="356" t="s">
        <v>378</v>
      </c>
      <c r="N15" s="25"/>
      <c r="O15" s="125"/>
      <c r="P15" s="235"/>
      <c r="Q15" s="235"/>
      <c r="R15" s="5"/>
      <c r="AA15" s="3"/>
    </row>
    <row r="16" spans="2:27">
      <c r="B16" s="185" t="s">
        <v>7</v>
      </c>
      <c r="C16" s="72" t="s">
        <v>280</v>
      </c>
      <c r="D16" s="73" t="s">
        <v>42</v>
      </c>
      <c r="E16" s="73" t="s">
        <v>29</v>
      </c>
      <c r="F16" s="414" t="s">
        <v>22</v>
      </c>
      <c r="G16" s="415"/>
      <c r="H16" s="72" t="s">
        <v>69</v>
      </c>
      <c r="I16" s="74" t="s">
        <v>111</v>
      </c>
      <c r="J16" s="82">
        <f t="shared" si="0"/>
        <v>10902950</v>
      </c>
      <c r="K16" s="82">
        <v>8585000</v>
      </c>
      <c r="L16" s="271" t="s">
        <v>141</v>
      </c>
      <c r="M16" s="356" t="s">
        <v>379</v>
      </c>
      <c r="N16" s="25"/>
      <c r="O16" s="125"/>
      <c r="P16" s="235"/>
      <c r="Q16" s="235"/>
      <c r="R16" s="5"/>
      <c r="AA16" s="3"/>
    </row>
    <row r="17" spans="2:27">
      <c r="B17" s="184" t="s">
        <v>7</v>
      </c>
      <c r="C17" s="83" t="s">
        <v>280</v>
      </c>
      <c r="D17" s="84" t="s">
        <v>42</v>
      </c>
      <c r="E17" s="84" t="s">
        <v>29</v>
      </c>
      <c r="F17" s="410" t="s">
        <v>145</v>
      </c>
      <c r="G17" s="411"/>
      <c r="H17" s="83" t="s">
        <v>69</v>
      </c>
      <c r="I17" s="85" t="s">
        <v>78</v>
      </c>
      <c r="J17" s="86">
        <f t="shared" si="0"/>
        <v>11214100</v>
      </c>
      <c r="K17" s="86">
        <v>8830000</v>
      </c>
      <c r="L17" s="85" t="s">
        <v>141</v>
      </c>
      <c r="M17" s="356" t="s">
        <v>379</v>
      </c>
      <c r="N17" s="25"/>
      <c r="O17" s="21"/>
      <c r="P17" s="235"/>
      <c r="Q17" s="235"/>
      <c r="R17" s="5"/>
      <c r="AA17" s="3"/>
    </row>
    <row r="18" spans="2:27">
      <c r="B18" s="267" t="s">
        <v>7</v>
      </c>
      <c r="C18" s="122" t="s">
        <v>280</v>
      </c>
      <c r="D18" s="123" t="s">
        <v>42</v>
      </c>
      <c r="E18" s="123" t="s">
        <v>29</v>
      </c>
      <c r="F18" s="412" t="s">
        <v>140</v>
      </c>
      <c r="G18" s="413"/>
      <c r="H18" s="122" t="s">
        <v>69</v>
      </c>
      <c r="I18" s="124">
        <v>44</v>
      </c>
      <c r="J18" s="268">
        <f t="shared" si="0"/>
        <v>10902950</v>
      </c>
      <c r="K18" s="268">
        <v>8585000</v>
      </c>
      <c r="L18" s="124" t="s">
        <v>141</v>
      </c>
      <c r="M18" s="356" t="s">
        <v>379</v>
      </c>
      <c r="N18" s="25"/>
      <c r="O18" s="21"/>
      <c r="P18" s="235"/>
      <c r="Q18" s="235"/>
      <c r="R18" s="5"/>
      <c r="AA18" s="3"/>
    </row>
    <row r="19" spans="2:27">
      <c r="B19" s="185" t="s">
        <v>7</v>
      </c>
      <c r="C19" s="72" t="s">
        <v>280</v>
      </c>
      <c r="D19" s="73" t="s">
        <v>43</v>
      </c>
      <c r="E19" s="73" t="s">
        <v>29</v>
      </c>
      <c r="F19" s="414" t="s">
        <v>22</v>
      </c>
      <c r="G19" s="415"/>
      <c r="H19" s="72" t="s">
        <v>70</v>
      </c>
      <c r="I19" s="74" t="s">
        <v>112</v>
      </c>
      <c r="J19" s="82">
        <f t="shared" si="0"/>
        <v>11410950</v>
      </c>
      <c r="K19" s="82">
        <v>8985000</v>
      </c>
      <c r="L19" s="78" t="s">
        <v>141</v>
      </c>
      <c r="M19" s="356" t="s">
        <v>379</v>
      </c>
      <c r="N19" s="25"/>
      <c r="O19" s="125"/>
      <c r="P19" s="235"/>
      <c r="Q19" s="235"/>
      <c r="R19" s="5"/>
      <c r="AA19" s="3"/>
    </row>
    <row r="20" spans="2:27">
      <c r="B20" s="185" t="s">
        <v>7</v>
      </c>
      <c r="C20" s="72" t="s">
        <v>281</v>
      </c>
      <c r="D20" s="73" t="s">
        <v>42</v>
      </c>
      <c r="E20" s="73" t="s">
        <v>29</v>
      </c>
      <c r="F20" s="414" t="s">
        <v>22</v>
      </c>
      <c r="G20" s="415"/>
      <c r="H20" s="72" t="s">
        <v>113</v>
      </c>
      <c r="I20" s="74" t="s">
        <v>114</v>
      </c>
      <c r="J20" s="82">
        <f t="shared" si="0"/>
        <v>11252200</v>
      </c>
      <c r="K20" s="82">
        <v>8860000</v>
      </c>
      <c r="L20" s="78" t="s">
        <v>141</v>
      </c>
      <c r="M20" s="356" t="s">
        <v>379</v>
      </c>
      <c r="N20" s="25"/>
      <c r="O20" s="125"/>
      <c r="P20" s="235"/>
      <c r="Q20" s="235"/>
      <c r="R20" s="5"/>
      <c r="AA20" s="3"/>
    </row>
    <row r="21" spans="2:27">
      <c r="B21" s="185" t="s">
        <v>7</v>
      </c>
      <c r="C21" s="72" t="s">
        <v>281</v>
      </c>
      <c r="D21" s="73" t="s">
        <v>43</v>
      </c>
      <c r="E21" s="73" t="s">
        <v>29</v>
      </c>
      <c r="F21" s="414" t="s">
        <v>22</v>
      </c>
      <c r="G21" s="415"/>
      <c r="H21" s="72" t="s">
        <v>115</v>
      </c>
      <c r="I21" s="75" t="s">
        <v>116</v>
      </c>
      <c r="J21" s="82">
        <f t="shared" si="0"/>
        <v>11760200</v>
      </c>
      <c r="K21" s="82">
        <v>9260000</v>
      </c>
      <c r="L21" s="78" t="s">
        <v>141</v>
      </c>
      <c r="M21" s="356" t="s">
        <v>379</v>
      </c>
      <c r="N21" s="25"/>
      <c r="O21" s="125"/>
      <c r="P21" s="235"/>
      <c r="Q21" s="235"/>
      <c r="R21" s="5"/>
      <c r="AA21" s="3"/>
    </row>
    <row r="22" spans="2:27">
      <c r="B22" s="185" t="s">
        <v>7</v>
      </c>
      <c r="C22" s="72" t="s">
        <v>280</v>
      </c>
      <c r="D22" s="73" t="s">
        <v>42</v>
      </c>
      <c r="E22" s="73" t="s">
        <v>29</v>
      </c>
      <c r="F22" s="414" t="s">
        <v>23</v>
      </c>
      <c r="G22" s="415"/>
      <c r="H22" s="72" t="s">
        <v>69</v>
      </c>
      <c r="I22" s="75" t="s">
        <v>117</v>
      </c>
      <c r="J22" s="82">
        <f t="shared" si="0"/>
        <v>11118850</v>
      </c>
      <c r="K22" s="82">
        <v>8755000</v>
      </c>
      <c r="L22" s="78" t="s">
        <v>141</v>
      </c>
      <c r="M22" s="356" t="s">
        <v>379</v>
      </c>
      <c r="N22" s="25"/>
      <c r="O22" s="125"/>
      <c r="P22" s="235"/>
      <c r="Q22" s="235"/>
      <c r="R22" s="5"/>
      <c r="AA22" s="3"/>
    </row>
    <row r="23" spans="2:27">
      <c r="B23" s="185" t="s">
        <v>7</v>
      </c>
      <c r="C23" s="72" t="s">
        <v>280</v>
      </c>
      <c r="D23" s="73" t="s">
        <v>43</v>
      </c>
      <c r="E23" s="73" t="s">
        <v>29</v>
      </c>
      <c r="F23" s="414" t="s">
        <v>23</v>
      </c>
      <c r="G23" s="415"/>
      <c r="H23" s="72" t="s">
        <v>70</v>
      </c>
      <c r="I23" s="74" t="s">
        <v>118</v>
      </c>
      <c r="J23" s="82">
        <f t="shared" si="0"/>
        <v>11626850</v>
      </c>
      <c r="K23" s="82">
        <v>9155000</v>
      </c>
      <c r="L23" s="78" t="s">
        <v>141</v>
      </c>
      <c r="M23" s="356" t="s">
        <v>379</v>
      </c>
      <c r="N23" s="25"/>
      <c r="O23" s="125"/>
      <c r="P23" s="235"/>
      <c r="Q23" s="235"/>
      <c r="R23" s="5"/>
      <c r="AA23" s="3"/>
    </row>
    <row r="24" spans="2:27">
      <c r="B24" s="185" t="s">
        <v>7</v>
      </c>
      <c r="C24" s="72" t="s">
        <v>281</v>
      </c>
      <c r="D24" s="73" t="s">
        <v>42</v>
      </c>
      <c r="E24" s="73" t="s">
        <v>29</v>
      </c>
      <c r="F24" s="414" t="s">
        <v>23</v>
      </c>
      <c r="G24" s="415"/>
      <c r="H24" s="72" t="s">
        <v>113</v>
      </c>
      <c r="I24" s="74" t="s">
        <v>119</v>
      </c>
      <c r="J24" s="82">
        <f t="shared" si="0"/>
        <v>11468100</v>
      </c>
      <c r="K24" s="82">
        <v>9030000</v>
      </c>
      <c r="L24" s="78" t="s">
        <v>141</v>
      </c>
      <c r="M24" s="356" t="s">
        <v>379</v>
      </c>
      <c r="N24" s="25"/>
      <c r="O24" s="125"/>
      <c r="P24" s="235"/>
      <c r="Q24" s="235"/>
      <c r="R24" s="5"/>
      <c r="AA24" s="3"/>
    </row>
    <row r="25" spans="2:27">
      <c r="B25" s="186" t="s">
        <v>7</v>
      </c>
      <c r="C25" s="76" t="s">
        <v>281</v>
      </c>
      <c r="D25" s="77" t="s">
        <v>43</v>
      </c>
      <c r="E25" s="77" t="s">
        <v>29</v>
      </c>
      <c r="F25" s="416" t="s">
        <v>23</v>
      </c>
      <c r="G25" s="417"/>
      <c r="H25" s="76" t="s">
        <v>115</v>
      </c>
      <c r="I25" s="78" t="s">
        <v>120</v>
      </c>
      <c r="J25" s="82">
        <f t="shared" si="0"/>
        <v>11976100</v>
      </c>
      <c r="K25" s="82">
        <v>9430000</v>
      </c>
      <c r="L25" s="78" t="s">
        <v>141</v>
      </c>
      <c r="M25" s="356" t="s">
        <v>379</v>
      </c>
      <c r="N25" s="25"/>
      <c r="O25" s="125"/>
      <c r="P25" s="235"/>
      <c r="Q25" s="235"/>
      <c r="R25" s="5"/>
      <c r="AA25" s="3"/>
    </row>
    <row r="26" spans="2:27">
      <c r="B26" s="186" t="s">
        <v>7</v>
      </c>
      <c r="C26" s="76" t="s">
        <v>280</v>
      </c>
      <c r="D26" s="77" t="s">
        <v>42</v>
      </c>
      <c r="E26" s="77" t="s">
        <v>29</v>
      </c>
      <c r="F26" s="416" t="s">
        <v>24</v>
      </c>
      <c r="G26" s="417"/>
      <c r="H26" s="76" t="s">
        <v>69</v>
      </c>
      <c r="I26" s="78" t="s">
        <v>121</v>
      </c>
      <c r="J26" s="82">
        <f t="shared" si="0"/>
        <v>12420600</v>
      </c>
      <c r="K26" s="82">
        <f>9605000+F136</f>
        <v>9780000</v>
      </c>
      <c r="L26" s="370" t="s">
        <v>383</v>
      </c>
      <c r="M26" s="269" t="s">
        <v>307</v>
      </c>
      <c r="N26" s="25"/>
      <c r="O26" s="21"/>
      <c r="P26" s="235"/>
      <c r="Q26" s="235"/>
      <c r="R26" s="5"/>
      <c r="AA26" s="3"/>
    </row>
    <row r="27" spans="2:27">
      <c r="B27" s="184" t="s">
        <v>7</v>
      </c>
      <c r="C27" s="83" t="s">
        <v>280</v>
      </c>
      <c r="D27" s="84" t="s">
        <v>42</v>
      </c>
      <c r="E27" s="84" t="s">
        <v>29</v>
      </c>
      <c r="F27" s="410" t="s">
        <v>146</v>
      </c>
      <c r="G27" s="411"/>
      <c r="H27" s="83" t="s">
        <v>69</v>
      </c>
      <c r="I27" s="85" t="s">
        <v>79</v>
      </c>
      <c r="J27" s="86">
        <f t="shared" si="0"/>
        <v>12731750</v>
      </c>
      <c r="K27" s="86">
        <f>9850000+F136</f>
        <v>10025000</v>
      </c>
      <c r="L27" s="371" t="s">
        <v>383</v>
      </c>
      <c r="M27" s="281" t="s">
        <v>307</v>
      </c>
      <c r="N27" s="25"/>
      <c r="O27" s="21"/>
      <c r="P27" s="235"/>
      <c r="Q27" s="235"/>
      <c r="R27" s="5"/>
      <c r="AA27" s="3"/>
    </row>
    <row r="28" spans="2:27">
      <c r="B28" s="186" t="s">
        <v>7</v>
      </c>
      <c r="C28" s="76" t="s">
        <v>280</v>
      </c>
      <c r="D28" s="77" t="s">
        <v>43</v>
      </c>
      <c r="E28" s="77" t="s">
        <v>29</v>
      </c>
      <c r="F28" s="416" t="s">
        <v>24</v>
      </c>
      <c r="G28" s="417"/>
      <c r="H28" s="76" t="s">
        <v>70</v>
      </c>
      <c r="I28" s="78" t="s">
        <v>122</v>
      </c>
      <c r="J28" s="82">
        <f t="shared" si="0"/>
        <v>12928600</v>
      </c>
      <c r="K28" s="82">
        <f>10005000+F136</f>
        <v>10180000</v>
      </c>
      <c r="L28" s="371" t="s">
        <v>383</v>
      </c>
      <c r="M28" s="269" t="s">
        <v>307</v>
      </c>
      <c r="N28" s="25"/>
      <c r="O28" s="21"/>
      <c r="P28" s="235"/>
      <c r="Q28" s="235"/>
      <c r="R28" s="5"/>
      <c r="AA28" s="3"/>
    </row>
    <row r="29" spans="2:27">
      <c r="B29" s="186" t="s">
        <v>7</v>
      </c>
      <c r="C29" s="76" t="s">
        <v>281</v>
      </c>
      <c r="D29" s="77" t="s">
        <v>42</v>
      </c>
      <c r="E29" s="77" t="s">
        <v>29</v>
      </c>
      <c r="F29" s="416" t="s">
        <v>24</v>
      </c>
      <c r="G29" s="417"/>
      <c r="H29" s="76" t="s">
        <v>113</v>
      </c>
      <c r="I29" s="78" t="s">
        <v>123</v>
      </c>
      <c r="J29" s="82">
        <f t="shared" si="0"/>
        <v>12769850</v>
      </c>
      <c r="K29" s="82">
        <f>9880000+F136</f>
        <v>10055000</v>
      </c>
      <c r="L29" s="371" t="s">
        <v>383</v>
      </c>
      <c r="M29" s="269" t="s">
        <v>307</v>
      </c>
      <c r="N29" s="25"/>
      <c r="O29" s="125"/>
      <c r="P29" s="235"/>
      <c r="Q29" s="235"/>
      <c r="R29" s="5"/>
      <c r="AA29" s="3"/>
    </row>
    <row r="30" spans="2:27">
      <c r="B30" s="186" t="s">
        <v>7</v>
      </c>
      <c r="C30" s="76" t="s">
        <v>281</v>
      </c>
      <c r="D30" s="77" t="s">
        <v>43</v>
      </c>
      <c r="E30" s="77" t="s">
        <v>29</v>
      </c>
      <c r="F30" s="416" t="s">
        <v>24</v>
      </c>
      <c r="G30" s="417"/>
      <c r="H30" s="76" t="s">
        <v>115</v>
      </c>
      <c r="I30" s="78" t="s">
        <v>124</v>
      </c>
      <c r="J30" s="82">
        <f t="shared" si="0"/>
        <v>13277850</v>
      </c>
      <c r="K30" s="82">
        <f>10280000+F136</f>
        <v>10455000</v>
      </c>
      <c r="L30" s="371" t="s">
        <v>383</v>
      </c>
      <c r="M30" s="269" t="s">
        <v>307</v>
      </c>
      <c r="N30" s="25"/>
      <c r="O30" s="21"/>
      <c r="P30" s="235"/>
      <c r="Q30" s="235"/>
      <c r="R30" s="5"/>
      <c r="AA30" s="3"/>
    </row>
    <row r="31" spans="2:27">
      <c r="B31" s="184" t="s">
        <v>7</v>
      </c>
      <c r="C31" s="83" t="s">
        <v>281</v>
      </c>
      <c r="D31" s="84" t="s">
        <v>43</v>
      </c>
      <c r="E31" s="84" t="s">
        <v>29</v>
      </c>
      <c r="F31" s="410" t="s">
        <v>146</v>
      </c>
      <c r="G31" s="411"/>
      <c r="H31" s="83" t="s">
        <v>115</v>
      </c>
      <c r="I31" s="85" t="s">
        <v>80</v>
      </c>
      <c r="J31" s="86">
        <f t="shared" si="0"/>
        <v>13589000</v>
      </c>
      <c r="K31" s="86">
        <f>10525000+F136</f>
        <v>10700000</v>
      </c>
      <c r="L31" s="371" t="s">
        <v>383</v>
      </c>
      <c r="M31" s="281" t="s">
        <v>307</v>
      </c>
      <c r="N31" s="25"/>
      <c r="O31" s="21"/>
      <c r="P31" s="235"/>
      <c r="Q31" s="235"/>
      <c r="R31" s="5"/>
      <c r="AA31" s="3"/>
    </row>
    <row r="32" spans="2:27">
      <c r="B32" s="186" t="s">
        <v>7</v>
      </c>
      <c r="C32" s="76" t="s">
        <v>280</v>
      </c>
      <c r="D32" s="77" t="s">
        <v>42</v>
      </c>
      <c r="E32" s="77" t="s">
        <v>29</v>
      </c>
      <c r="F32" s="416" t="s">
        <v>25</v>
      </c>
      <c r="G32" s="417"/>
      <c r="H32" s="76" t="s">
        <v>69</v>
      </c>
      <c r="I32" s="78" t="s">
        <v>125</v>
      </c>
      <c r="J32" s="82">
        <f t="shared" si="0"/>
        <v>13233400</v>
      </c>
      <c r="K32" s="82">
        <f>10245000+F150</f>
        <v>10420000</v>
      </c>
      <c r="L32" s="371" t="s">
        <v>383</v>
      </c>
      <c r="M32" s="269" t="s">
        <v>306</v>
      </c>
      <c r="N32" s="25"/>
      <c r="O32" s="21"/>
      <c r="P32" s="235"/>
      <c r="Q32" s="235"/>
      <c r="R32" s="5"/>
      <c r="AA32" s="3"/>
    </row>
    <row r="33" spans="2:27">
      <c r="B33" s="186" t="s">
        <v>7</v>
      </c>
      <c r="C33" s="76" t="s">
        <v>280</v>
      </c>
      <c r="D33" s="77" t="s">
        <v>43</v>
      </c>
      <c r="E33" s="77" t="s">
        <v>29</v>
      </c>
      <c r="F33" s="416" t="s">
        <v>25</v>
      </c>
      <c r="G33" s="417"/>
      <c r="H33" s="76" t="s">
        <v>70</v>
      </c>
      <c r="I33" s="78" t="s">
        <v>126</v>
      </c>
      <c r="J33" s="82">
        <f t="shared" si="0"/>
        <v>13741400</v>
      </c>
      <c r="K33" s="82">
        <f>10645000+F150</f>
        <v>10820000</v>
      </c>
      <c r="L33" s="371" t="s">
        <v>383</v>
      </c>
      <c r="M33" s="269" t="s">
        <v>306</v>
      </c>
      <c r="N33" s="25"/>
      <c r="O33" s="21"/>
      <c r="P33" s="235"/>
      <c r="Q33" s="235"/>
      <c r="R33" s="5"/>
      <c r="AA33" s="3"/>
    </row>
    <row r="34" spans="2:27">
      <c r="B34" s="185" t="s">
        <v>7</v>
      </c>
      <c r="C34" s="72" t="s">
        <v>281</v>
      </c>
      <c r="D34" s="73" t="s">
        <v>42</v>
      </c>
      <c r="E34" s="73" t="s">
        <v>29</v>
      </c>
      <c r="F34" s="414" t="s">
        <v>25</v>
      </c>
      <c r="G34" s="415"/>
      <c r="H34" s="72" t="s">
        <v>113</v>
      </c>
      <c r="I34" s="74" t="s">
        <v>127</v>
      </c>
      <c r="J34" s="82">
        <f t="shared" si="0"/>
        <v>13582650</v>
      </c>
      <c r="K34" s="82">
        <f>10520000+F150</f>
        <v>10695000</v>
      </c>
      <c r="L34" s="371" t="s">
        <v>383</v>
      </c>
      <c r="M34" s="269" t="s">
        <v>306</v>
      </c>
      <c r="N34" s="25"/>
      <c r="O34" s="21"/>
      <c r="P34" s="235"/>
      <c r="Q34" s="235"/>
      <c r="R34" s="5"/>
      <c r="AA34" s="3"/>
    </row>
    <row r="35" spans="2:27">
      <c r="B35" s="185" t="s">
        <v>7</v>
      </c>
      <c r="C35" s="72" t="s">
        <v>281</v>
      </c>
      <c r="D35" s="73" t="s">
        <v>43</v>
      </c>
      <c r="E35" s="73" t="s">
        <v>29</v>
      </c>
      <c r="F35" s="414" t="s">
        <v>25</v>
      </c>
      <c r="G35" s="415"/>
      <c r="H35" s="72" t="s">
        <v>115</v>
      </c>
      <c r="I35" s="74" t="s">
        <v>128</v>
      </c>
      <c r="J35" s="82">
        <f t="shared" si="0"/>
        <v>14090650</v>
      </c>
      <c r="K35" s="82">
        <f>10920000+F150</f>
        <v>11095000</v>
      </c>
      <c r="L35" s="371" t="s">
        <v>383</v>
      </c>
      <c r="M35" s="269" t="s">
        <v>306</v>
      </c>
      <c r="N35" s="25"/>
      <c r="O35" s="21"/>
      <c r="P35" s="235"/>
      <c r="Q35" s="235"/>
      <c r="R35" s="5"/>
      <c r="AA35" s="3"/>
    </row>
    <row r="36" spans="2:27">
      <c r="B36" s="184" t="s">
        <v>7</v>
      </c>
      <c r="C36" s="83" t="s">
        <v>281</v>
      </c>
      <c r="D36" s="84" t="s">
        <v>43</v>
      </c>
      <c r="E36" s="84" t="s">
        <v>29</v>
      </c>
      <c r="F36" s="410" t="s">
        <v>147</v>
      </c>
      <c r="G36" s="411"/>
      <c r="H36" s="83" t="s">
        <v>115</v>
      </c>
      <c r="I36" s="85" t="s">
        <v>81</v>
      </c>
      <c r="J36" s="86">
        <f t="shared" si="0"/>
        <v>14401800</v>
      </c>
      <c r="K36" s="86">
        <f>11165000+F150</f>
        <v>11340000</v>
      </c>
      <c r="L36" s="371" t="s">
        <v>383</v>
      </c>
      <c r="M36" s="281" t="s">
        <v>306</v>
      </c>
      <c r="N36" s="25"/>
      <c r="O36" s="21"/>
      <c r="P36" s="235"/>
      <c r="Q36" s="235"/>
      <c r="R36" s="5"/>
      <c r="AA36" s="3"/>
    </row>
    <row r="37" spans="2:27">
      <c r="B37" s="185" t="s">
        <v>7</v>
      </c>
      <c r="C37" s="72" t="s">
        <v>281</v>
      </c>
      <c r="D37" s="73" t="s">
        <v>42</v>
      </c>
      <c r="E37" s="73" t="s">
        <v>29</v>
      </c>
      <c r="F37" s="414" t="s">
        <v>129</v>
      </c>
      <c r="G37" s="415"/>
      <c r="H37" s="72" t="s">
        <v>113</v>
      </c>
      <c r="I37" s="74" t="s">
        <v>130</v>
      </c>
      <c r="J37" s="82">
        <f t="shared" si="0"/>
        <v>14122400</v>
      </c>
      <c r="K37" s="82">
        <f>10770000+F165</f>
        <v>11120000</v>
      </c>
      <c r="L37" s="371" t="s">
        <v>384</v>
      </c>
      <c r="M37" s="269" t="s">
        <v>306</v>
      </c>
      <c r="N37" s="25"/>
      <c r="O37" s="21"/>
      <c r="P37" s="235"/>
      <c r="Q37" s="235"/>
      <c r="R37" s="5"/>
      <c r="AA37" s="3"/>
    </row>
    <row r="38" spans="2:27">
      <c r="B38" s="187" t="s">
        <v>7</v>
      </c>
      <c r="C38" s="79" t="s">
        <v>281</v>
      </c>
      <c r="D38" s="80" t="s">
        <v>43</v>
      </c>
      <c r="E38" s="80" t="s">
        <v>29</v>
      </c>
      <c r="F38" s="414" t="s">
        <v>129</v>
      </c>
      <c r="G38" s="415"/>
      <c r="H38" s="79" t="s">
        <v>115</v>
      </c>
      <c r="I38" s="81" t="s">
        <v>131</v>
      </c>
      <c r="J38" s="332">
        <f t="shared" si="0"/>
        <v>14630400</v>
      </c>
      <c r="K38" s="332">
        <f>11170000+F165</f>
        <v>11520000</v>
      </c>
      <c r="L38" s="371" t="s">
        <v>384</v>
      </c>
      <c r="M38" s="282" t="s">
        <v>306</v>
      </c>
      <c r="N38" s="25"/>
      <c r="O38" s="21"/>
      <c r="P38" s="235"/>
      <c r="Q38" s="235"/>
      <c r="R38" s="5"/>
      <c r="AA38" s="3"/>
    </row>
    <row r="39" spans="2:27" ht="13" thickBot="1">
      <c r="B39" s="333" t="s">
        <v>7</v>
      </c>
      <c r="C39" s="334" t="s">
        <v>281</v>
      </c>
      <c r="D39" s="335" t="s">
        <v>43</v>
      </c>
      <c r="E39" s="335" t="s">
        <v>29</v>
      </c>
      <c r="F39" s="418" t="s">
        <v>132</v>
      </c>
      <c r="G39" s="419"/>
      <c r="H39" s="334" t="s">
        <v>115</v>
      </c>
      <c r="I39" s="264" t="s">
        <v>142</v>
      </c>
      <c r="J39" s="263">
        <f t="shared" si="0"/>
        <v>16262350</v>
      </c>
      <c r="K39" s="263">
        <f>11230000+F176</f>
        <v>12805000</v>
      </c>
      <c r="L39" s="351" t="s">
        <v>387</v>
      </c>
      <c r="M39" s="265" t="s">
        <v>141</v>
      </c>
      <c r="N39" s="25"/>
      <c r="O39" s="21"/>
      <c r="P39" s="235"/>
      <c r="Q39" s="235"/>
      <c r="R39" s="5"/>
      <c r="AA39" s="3"/>
    </row>
    <row r="40" spans="2:27" s="20" customFormat="1" ht="13">
      <c r="B40" s="15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69"/>
      <c r="M40" s="251"/>
      <c r="N40" s="15"/>
      <c r="O40" s="15"/>
      <c r="P40" s="15"/>
      <c r="Q40" s="15"/>
      <c r="R40" s="15"/>
      <c r="S40" s="39"/>
      <c r="T40" s="39"/>
    </row>
    <row r="41" spans="2:27" s="20" customFormat="1" ht="13">
      <c r="B41" s="68" t="s">
        <v>61</v>
      </c>
      <c r="C41" s="69"/>
      <c r="D41" s="69"/>
      <c r="E41" s="69"/>
      <c r="F41" s="15"/>
      <c r="G41" s="15"/>
      <c r="H41" s="15"/>
      <c r="I41" s="15"/>
      <c r="J41" s="15"/>
      <c r="K41" s="15"/>
      <c r="L41" s="15"/>
      <c r="M41" s="5"/>
      <c r="N41" s="15"/>
      <c r="O41" s="15"/>
      <c r="P41" s="15"/>
      <c r="Q41" s="15"/>
      <c r="R41" s="15"/>
      <c r="S41" s="39"/>
      <c r="T41" s="39"/>
    </row>
    <row r="42" spans="2:27">
      <c r="B42" s="4"/>
      <c r="C42" s="4"/>
      <c r="D42" s="31"/>
      <c r="E42" s="31"/>
      <c r="F42" s="4"/>
      <c r="G42" s="4"/>
      <c r="H42" s="4"/>
      <c r="I42" s="4"/>
      <c r="J42" s="4"/>
      <c r="K42" s="4"/>
      <c r="L42" s="4"/>
      <c r="M42" s="40"/>
      <c r="N42" s="4"/>
      <c r="O42" s="4"/>
      <c r="P42" s="4"/>
      <c r="Q42" s="31"/>
      <c r="R42" s="4"/>
      <c r="S42" s="4"/>
      <c r="T42" s="4"/>
      <c r="U42" s="4"/>
      <c r="V42" s="4"/>
      <c r="W42" s="4"/>
      <c r="X42" s="4"/>
    </row>
    <row r="43" spans="2:27" s="20" customFormat="1" ht="23">
      <c r="B43" s="390" t="s">
        <v>30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27"/>
      <c r="O43" s="27"/>
      <c r="P43" s="27"/>
      <c r="Q43" s="32"/>
      <c r="R43" s="27"/>
      <c r="S43" s="27"/>
      <c r="T43" s="27"/>
      <c r="U43" s="27"/>
      <c r="V43" s="27"/>
      <c r="W43" s="27"/>
      <c r="X43" s="27"/>
    </row>
    <row r="44" spans="2:27" s="20" customFormat="1" ht="6.65" customHeight="1">
      <c r="B44" s="5"/>
      <c r="C44" s="5"/>
      <c r="D44" s="15"/>
      <c r="E44" s="15"/>
      <c r="F44" s="6"/>
      <c r="G44" s="6"/>
      <c r="H44" s="193"/>
      <c r="I44" s="193"/>
      <c r="J44" s="214"/>
      <c r="K44" s="63"/>
      <c r="L44" s="63"/>
      <c r="M44" s="63"/>
      <c r="N44" s="7"/>
      <c r="O44" s="7"/>
      <c r="P44" s="7"/>
      <c r="Q44" s="32"/>
      <c r="R44" s="7"/>
      <c r="S44" s="7"/>
      <c r="T44" s="7"/>
      <c r="U44" s="7"/>
      <c r="V44" s="7"/>
      <c r="W44" s="7"/>
      <c r="X44" s="7"/>
    </row>
    <row r="45" spans="2:27" s="20" customFormat="1" ht="6.65" customHeight="1">
      <c r="B45" s="5"/>
      <c r="C45" s="5"/>
      <c r="D45" s="15"/>
      <c r="E45" s="15"/>
      <c r="F45" s="6"/>
      <c r="G45" s="6"/>
      <c r="H45" s="193"/>
      <c r="I45" s="193"/>
      <c r="J45" s="214"/>
      <c r="K45" s="63"/>
      <c r="L45" s="63"/>
      <c r="M45" s="63"/>
      <c r="N45" s="7"/>
      <c r="O45" s="7"/>
      <c r="P45" s="7"/>
      <c r="Q45" s="32"/>
      <c r="R45" s="7"/>
      <c r="S45" s="7"/>
      <c r="T45" s="7"/>
      <c r="U45" s="7"/>
      <c r="V45" s="7"/>
      <c r="W45" s="7"/>
      <c r="X45" s="7"/>
    </row>
    <row r="46" spans="2:27" s="20" customFormat="1" ht="13">
      <c r="B46" s="207" t="s">
        <v>283</v>
      </c>
      <c r="C46" s="197"/>
      <c r="D46" s="209"/>
      <c r="E46" s="209"/>
      <c r="F46" s="197"/>
      <c r="G46" s="197"/>
      <c r="H46" s="197"/>
      <c r="I46" s="197"/>
      <c r="J46" s="197"/>
      <c r="K46" s="199"/>
      <c r="L46" s="199"/>
      <c r="M46" s="197"/>
      <c r="N46" s="6"/>
      <c r="O46" s="6"/>
      <c r="P46" s="6"/>
      <c r="Q46" s="15"/>
      <c r="R46" s="6"/>
      <c r="S46" s="6"/>
      <c r="T46" s="6"/>
      <c r="U46" s="6"/>
      <c r="V46" s="6"/>
      <c r="W46" s="6"/>
      <c r="X46" s="6"/>
    </row>
    <row r="47" spans="2:27" s="20" customFormat="1">
      <c r="B47" s="193" t="s">
        <v>167</v>
      </c>
      <c r="C47" s="195"/>
      <c r="D47" s="69"/>
      <c r="E47" s="69"/>
      <c r="F47" s="193"/>
      <c r="G47" s="193"/>
      <c r="H47" s="193" t="s">
        <v>171</v>
      </c>
      <c r="I47" s="193"/>
      <c r="J47" s="193"/>
      <c r="K47" s="200"/>
      <c r="L47" s="200"/>
      <c r="M47" s="193"/>
      <c r="N47" s="6"/>
      <c r="O47" s="6"/>
      <c r="P47" s="6"/>
      <c r="Q47" s="15"/>
      <c r="R47" s="6"/>
      <c r="S47" s="6"/>
      <c r="T47" s="6"/>
      <c r="U47" s="6"/>
      <c r="V47" s="6"/>
      <c r="W47" s="6"/>
      <c r="X47" s="6"/>
    </row>
    <row r="48" spans="2:27" s="20" customFormat="1">
      <c r="B48" s="193" t="s">
        <v>168</v>
      </c>
      <c r="C48" s="195"/>
      <c r="D48" s="69"/>
      <c r="E48" s="69"/>
      <c r="F48" s="193"/>
      <c r="G48" s="193"/>
      <c r="H48" s="193" t="s">
        <v>284</v>
      </c>
      <c r="I48" s="193"/>
      <c r="J48" s="193"/>
      <c r="K48" s="195"/>
      <c r="L48" s="200"/>
      <c r="M48" s="193"/>
      <c r="N48" s="6"/>
      <c r="O48" s="6"/>
      <c r="P48" s="6"/>
      <c r="Q48" s="15"/>
      <c r="R48" s="6"/>
      <c r="S48" s="6"/>
      <c r="T48" s="6"/>
      <c r="U48" s="6"/>
      <c r="V48" s="6"/>
      <c r="W48" s="6"/>
      <c r="X48" s="6"/>
    </row>
    <row r="49" spans="1:32" s="20" customFormat="1">
      <c r="B49" s="193" t="s">
        <v>169</v>
      </c>
      <c r="C49" s="195"/>
      <c r="D49" s="69"/>
      <c r="E49" s="69"/>
      <c r="F49" s="193"/>
      <c r="G49" s="193"/>
      <c r="H49" s="193" t="s">
        <v>172</v>
      </c>
      <c r="I49" s="193"/>
      <c r="J49" s="193"/>
      <c r="K49" s="200"/>
      <c r="L49" s="200"/>
      <c r="M49" s="193"/>
      <c r="N49" s="6"/>
      <c r="O49" s="6"/>
      <c r="P49" s="6"/>
      <c r="Q49" s="15"/>
      <c r="R49" s="6"/>
      <c r="S49" s="6"/>
      <c r="T49" s="6"/>
      <c r="U49" s="6"/>
      <c r="V49" s="6"/>
      <c r="W49" s="6"/>
      <c r="X49" s="6"/>
    </row>
    <row r="50" spans="1:32" s="20" customFormat="1">
      <c r="B50" s="6" t="s">
        <v>170</v>
      </c>
      <c r="D50" s="15"/>
      <c r="E50" s="15"/>
      <c r="F50" s="6"/>
      <c r="G50" s="193"/>
      <c r="H50" s="193" t="s">
        <v>173</v>
      </c>
      <c r="I50" s="193"/>
      <c r="J50" s="193"/>
      <c r="K50" s="200"/>
      <c r="L50" s="200"/>
      <c r="M50" s="193"/>
      <c r="N50" s="6"/>
      <c r="O50" s="6"/>
      <c r="P50" s="6"/>
      <c r="Q50" s="15"/>
      <c r="R50" s="6"/>
      <c r="S50" s="6"/>
      <c r="T50" s="6"/>
      <c r="U50" s="6"/>
      <c r="V50" s="6"/>
      <c r="W50" s="6"/>
      <c r="X50" s="6"/>
    </row>
    <row r="51" spans="1:32" s="20" customFormat="1">
      <c r="B51" s="198"/>
      <c r="C51" s="198"/>
      <c r="D51" s="212"/>
      <c r="E51" s="212"/>
      <c r="F51" s="198"/>
      <c r="G51" s="198"/>
      <c r="H51" s="198"/>
      <c r="I51" s="198"/>
      <c r="J51" s="198"/>
      <c r="K51" s="215"/>
      <c r="L51" s="215"/>
      <c r="M51" s="193"/>
      <c r="N51" s="6"/>
      <c r="O51" s="6"/>
      <c r="P51" s="6"/>
      <c r="Q51" s="15"/>
      <c r="R51" s="6"/>
      <c r="S51" s="6"/>
      <c r="T51" s="6"/>
      <c r="U51" s="6"/>
      <c r="V51" s="6"/>
      <c r="W51" s="6"/>
      <c r="X51" s="6"/>
    </row>
    <row r="52" spans="1:32" s="7" customFormat="1" ht="13">
      <c r="A52" s="20"/>
      <c r="B52" s="207" t="s">
        <v>8</v>
      </c>
      <c r="C52" s="197"/>
      <c r="D52" s="209"/>
      <c r="E52" s="209"/>
      <c r="F52" s="197"/>
      <c r="G52" s="197"/>
      <c r="H52" s="197"/>
      <c r="I52" s="197"/>
      <c r="J52" s="197"/>
      <c r="K52" s="197"/>
      <c r="L52" s="197"/>
      <c r="M52" s="197"/>
      <c r="N52" s="6"/>
      <c r="O52" s="6"/>
      <c r="P52" s="6"/>
      <c r="Q52" s="15"/>
      <c r="R52" s="6"/>
      <c r="S52" s="6"/>
      <c r="T52" s="6"/>
      <c r="U52" s="6"/>
      <c r="V52" s="6"/>
      <c r="W52" s="6"/>
      <c r="X52" s="6"/>
      <c r="AF52" s="20"/>
    </row>
    <row r="53" spans="1:32" s="7" customFormat="1">
      <c r="A53" s="20"/>
      <c r="B53" s="193" t="s">
        <v>276</v>
      </c>
      <c r="D53" s="69"/>
      <c r="E53" s="69"/>
      <c r="F53" s="193"/>
      <c r="G53" s="193"/>
      <c r="H53" s="193" t="s">
        <v>176</v>
      </c>
      <c r="I53" s="193"/>
      <c r="J53" s="193"/>
      <c r="K53" s="193"/>
      <c r="L53" s="193"/>
      <c r="M53" s="193"/>
      <c r="N53" s="6"/>
      <c r="O53" s="6"/>
      <c r="P53" s="6"/>
      <c r="Q53" s="15"/>
      <c r="R53" s="6"/>
      <c r="S53" s="6"/>
      <c r="T53" s="6"/>
      <c r="U53" s="6"/>
      <c r="V53" s="6"/>
      <c r="W53" s="6"/>
      <c r="X53" s="6"/>
      <c r="AF53" s="20"/>
    </row>
    <row r="54" spans="1:32" s="7" customFormat="1">
      <c r="A54" s="20"/>
      <c r="B54" s="193" t="s">
        <v>175</v>
      </c>
      <c r="D54" s="69"/>
      <c r="E54" s="69"/>
      <c r="F54" s="193"/>
      <c r="G54" s="193"/>
      <c r="H54" s="195" t="s">
        <v>215</v>
      </c>
      <c r="I54" s="193"/>
      <c r="J54" s="193"/>
      <c r="K54" s="193"/>
      <c r="L54" s="193"/>
      <c r="M54" s="193"/>
      <c r="N54" s="6"/>
      <c r="O54" s="6"/>
      <c r="P54" s="6"/>
      <c r="Q54" s="15"/>
      <c r="R54" s="6"/>
      <c r="S54" s="6"/>
      <c r="T54" s="6"/>
      <c r="U54" s="6"/>
      <c r="V54" s="6"/>
      <c r="W54" s="6"/>
      <c r="X54" s="6"/>
      <c r="AF54" s="20"/>
    </row>
    <row r="55" spans="1:32" s="7" customFormat="1">
      <c r="A55" s="20"/>
      <c r="B55" s="193" t="s">
        <v>174</v>
      </c>
      <c r="D55" s="69"/>
      <c r="E55" s="69"/>
      <c r="F55" s="193"/>
      <c r="G55" s="193"/>
      <c r="H55" s="193"/>
      <c r="I55" s="193"/>
      <c r="J55" s="193"/>
      <c r="K55" s="63"/>
      <c r="L55" s="63"/>
      <c r="M55" s="193"/>
      <c r="N55" s="6"/>
      <c r="O55" s="6"/>
      <c r="P55" s="6"/>
      <c r="Q55" s="15"/>
      <c r="R55" s="6"/>
      <c r="S55" s="6"/>
      <c r="T55" s="6"/>
      <c r="U55" s="6"/>
      <c r="V55" s="6"/>
      <c r="W55" s="6"/>
      <c r="X55" s="6"/>
      <c r="AF55" s="20"/>
    </row>
    <row r="56" spans="1:32" s="7" customFormat="1">
      <c r="A56" s="20"/>
      <c r="B56" s="193"/>
      <c r="D56" s="69"/>
      <c r="E56" s="69"/>
      <c r="F56" s="193"/>
      <c r="G56" s="193"/>
      <c r="H56" s="193"/>
      <c r="I56" s="193"/>
      <c r="J56" s="193"/>
      <c r="K56" s="63"/>
      <c r="L56" s="63"/>
      <c r="M56" s="193"/>
      <c r="N56" s="6"/>
      <c r="O56" s="6"/>
      <c r="P56" s="6"/>
      <c r="Q56" s="15"/>
      <c r="R56" s="6"/>
      <c r="S56" s="6"/>
      <c r="T56" s="6"/>
      <c r="U56" s="6"/>
      <c r="V56" s="6"/>
      <c r="W56" s="6"/>
      <c r="X56" s="6"/>
      <c r="AF56" s="20"/>
    </row>
    <row r="57" spans="1:32" s="20" customFormat="1" ht="13">
      <c r="B57" s="207" t="s">
        <v>9</v>
      </c>
      <c r="C57" s="197"/>
      <c r="D57" s="209"/>
      <c r="E57" s="209"/>
      <c r="F57" s="197"/>
      <c r="G57" s="197"/>
      <c r="H57" s="197"/>
      <c r="I57" s="197"/>
      <c r="J57" s="197"/>
      <c r="K57" s="199"/>
      <c r="L57" s="199"/>
      <c r="M57" s="197"/>
      <c r="N57" s="6"/>
      <c r="O57" s="6"/>
      <c r="P57" s="6"/>
      <c r="Q57" s="15"/>
      <c r="R57" s="6"/>
      <c r="S57" s="6"/>
      <c r="T57" s="6"/>
      <c r="U57" s="6"/>
      <c r="V57" s="6"/>
      <c r="W57" s="6"/>
      <c r="X57" s="6"/>
    </row>
    <row r="58" spans="1:32" s="20" customFormat="1">
      <c r="B58" s="193" t="s">
        <v>177</v>
      </c>
      <c r="D58" s="69"/>
      <c r="E58" s="69"/>
      <c r="F58" s="193"/>
      <c r="G58" s="193"/>
      <c r="H58" s="193" t="s">
        <v>165</v>
      </c>
      <c r="I58" s="193"/>
      <c r="J58" s="193"/>
      <c r="K58" s="200"/>
      <c r="L58" s="200"/>
      <c r="M58" s="193"/>
      <c r="N58" s="6"/>
      <c r="O58" s="6"/>
      <c r="P58" s="6"/>
      <c r="Q58" s="15"/>
      <c r="R58" s="6"/>
      <c r="S58" s="6"/>
      <c r="T58" s="6"/>
      <c r="U58" s="6"/>
      <c r="V58" s="6"/>
      <c r="W58" s="6"/>
      <c r="X58" s="6"/>
    </row>
    <row r="59" spans="1:32" s="20" customFormat="1">
      <c r="B59" s="193" t="s">
        <v>178</v>
      </c>
      <c r="D59" s="69"/>
      <c r="E59" s="69"/>
      <c r="F59" s="193"/>
      <c r="G59" s="193"/>
      <c r="H59" s="193" t="s">
        <v>186</v>
      </c>
      <c r="I59" s="193"/>
      <c r="J59" s="193"/>
      <c r="K59" s="200"/>
      <c r="L59" s="200"/>
      <c r="M59" s="193"/>
      <c r="N59" s="6"/>
      <c r="O59" s="6"/>
      <c r="P59" s="6"/>
      <c r="Q59" s="15"/>
      <c r="R59" s="6"/>
      <c r="S59" s="6"/>
      <c r="T59" s="6"/>
      <c r="U59" s="6"/>
      <c r="V59" s="6"/>
      <c r="W59" s="6"/>
      <c r="X59" s="6"/>
    </row>
    <row r="60" spans="1:32" s="20" customFormat="1">
      <c r="B60" s="193" t="s">
        <v>179</v>
      </c>
      <c r="D60" s="69"/>
      <c r="E60" s="69"/>
      <c r="F60" s="193"/>
      <c r="G60" s="193"/>
      <c r="H60" s="193" t="s">
        <v>272</v>
      </c>
      <c r="I60" s="193"/>
      <c r="J60" s="193"/>
      <c r="K60" s="200"/>
      <c r="L60" s="200"/>
      <c r="M60" s="193"/>
      <c r="N60" s="6"/>
      <c r="O60" s="6"/>
      <c r="P60" s="6"/>
      <c r="Q60" s="15"/>
      <c r="R60" s="6"/>
      <c r="S60" s="6"/>
      <c r="T60" s="6"/>
      <c r="U60" s="6"/>
      <c r="V60" s="6"/>
      <c r="W60" s="6"/>
      <c r="X60" s="6"/>
    </row>
    <row r="61" spans="1:32" s="20" customFormat="1">
      <c r="B61" s="193" t="s">
        <v>180</v>
      </c>
      <c r="C61" s="69"/>
      <c r="D61" s="69"/>
      <c r="E61" s="69"/>
      <c r="F61" s="193"/>
      <c r="G61" s="193"/>
      <c r="H61" s="200" t="s">
        <v>273</v>
      </c>
      <c r="I61" s="193"/>
      <c r="J61" s="200"/>
      <c r="K61" s="200"/>
      <c r="L61" s="200"/>
      <c r="M61" s="193"/>
      <c r="N61" s="6"/>
      <c r="O61" s="6"/>
      <c r="P61" s="6"/>
      <c r="Q61" s="15"/>
      <c r="R61" s="6"/>
      <c r="S61" s="6"/>
      <c r="T61" s="6"/>
      <c r="U61" s="6"/>
      <c r="V61" s="6"/>
      <c r="W61" s="6"/>
      <c r="X61" s="6"/>
    </row>
    <row r="62" spans="1:32" s="195" customFormat="1">
      <c r="B62" s="193" t="s">
        <v>181</v>
      </c>
      <c r="C62" s="69"/>
      <c r="D62" s="69"/>
      <c r="E62" s="69"/>
      <c r="F62" s="193"/>
      <c r="G62" s="193"/>
      <c r="H62" s="200" t="s">
        <v>187</v>
      </c>
      <c r="I62" s="193"/>
      <c r="J62" s="200"/>
      <c r="K62" s="200"/>
      <c r="L62" s="200"/>
      <c r="M62" s="193"/>
      <c r="N62" s="193"/>
      <c r="O62" s="193"/>
      <c r="P62" s="193"/>
      <c r="Q62" s="69"/>
      <c r="R62" s="193"/>
      <c r="S62" s="193"/>
      <c r="T62" s="193"/>
      <c r="U62" s="193"/>
      <c r="V62" s="193"/>
      <c r="W62" s="193"/>
      <c r="X62" s="193"/>
    </row>
    <row r="63" spans="1:32" s="20" customFormat="1">
      <c r="B63" s="193" t="s">
        <v>182</v>
      </c>
      <c r="C63" s="69"/>
      <c r="D63" s="69"/>
      <c r="E63" s="69"/>
      <c r="F63" s="193"/>
      <c r="G63" s="193"/>
      <c r="H63" s="193" t="s">
        <v>285</v>
      </c>
      <c r="I63" s="193"/>
      <c r="J63" s="193"/>
      <c r="K63" s="200"/>
      <c r="L63" s="200"/>
      <c r="M63" s="193"/>
      <c r="N63" s="6"/>
      <c r="O63" s="6"/>
      <c r="P63" s="6"/>
      <c r="Q63" s="15"/>
      <c r="R63" s="6"/>
      <c r="S63" s="6"/>
      <c r="T63" s="6"/>
      <c r="U63" s="6"/>
      <c r="V63" s="6"/>
      <c r="W63" s="6"/>
      <c r="X63" s="6"/>
    </row>
    <row r="64" spans="1:32" s="20" customFormat="1">
      <c r="B64" s="193" t="s">
        <v>183</v>
      </c>
      <c r="C64" s="69"/>
      <c r="D64" s="69"/>
      <c r="E64" s="69"/>
      <c r="F64" s="193"/>
      <c r="G64" s="193"/>
      <c r="H64" s="193" t="s">
        <v>188</v>
      </c>
      <c r="I64" s="193"/>
      <c r="J64" s="193"/>
      <c r="K64" s="200"/>
      <c r="L64" s="200"/>
      <c r="M64" s="193"/>
      <c r="N64" s="6"/>
      <c r="O64" s="6"/>
      <c r="P64" s="6"/>
      <c r="Q64" s="15"/>
      <c r="R64" s="6"/>
      <c r="S64" s="6"/>
      <c r="T64" s="6"/>
      <c r="U64" s="6"/>
      <c r="V64" s="6"/>
      <c r="W64" s="6"/>
      <c r="X64" s="6"/>
    </row>
    <row r="65" spans="2:24" s="20" customFormat="1">
      <c r="B65" s="193" t="s">
        <v>184</v>
      </c>
      <c r="C65" s="69"/>
      <c r="D65" s="69"/>
      <c r="E65" s="69"/>
      <c r="F65" s="193"/>
      <c r="G65" s="193"/>
      <c r="H65" s="193" t="s">
        <v>270</v>
      </c>
      <c r="I65" s="193"/>
      <c r="J65" s="193"/>
      <c r="K65" s="200"/>
      <c r="L65" s="200"/>
      <c r="M65" s="193"/>
      <c r="N65" s="6"/>
      <c r="O65" s="6"/>
      <c r="P65" s="6"/>
      <c r="Q65" s="15"/>
      <c r="R65" s="6"/>
      <c r="S65" s="6"/>
      <c r="T65" s="6"/>
      <c r="U65" s="6"/>
      <c r="V65" s="6"/>
      <c r="W65" s="6"/>
      <c r="X65" s="6"/>
    </row>
    <row r="66" spans="2:24" s="20" customFormat="1">
      <c r="B66" s="193" t="s">
        <v>185</v>
      </c>
      <c r="C66" s="69"/>
      <c r="D66" s="69"/>
      <c r="E66" s="69"/>
      <c r="F66" s="193"/>
      <c r="G66" s="193"/>
      <c r="H66" s="193" t="s">
        <v>261</v>
      </c>
      <c r="I66" s="193"/>
      <c r="J66" s="193"/>
      <c r="K66" s="193"/>
      <c r="L66" s="195"/>
      <c r="M66" s="193"/>
      <c r="N66" s="6"/>
      <c r="O66" s="6"/>
      <c r="P66" s="6"/>
      <c r="Q66" s="15"/>
      <c r="R66" s="6"/>
      <c r="S66" s="6"/>
      <c r="T66" s="6"/>
      <c r="U66" s="6"/>
      <c r="V66" s="6"/>
      <c r="W66" s="6"/>
      <c r="X66" s="6"/>
    </row>
    <row r="67" spans="2:24" s="20" customFormat="1">
      <c r="B67" s="20" t="s">
        <v>248</v>
      </c>
      <c r="G67" s="193"/>
      <c r="H67" s="193" t="s">
        <v>238</v>
      </c>
      <c r="I67" s="193"/>
      <c r="J67" s="193"/>
      <c r="K67" s="200"/>
      <c r="L67" s="195"/>
      <c r="M67" s="193"/>
      <c r="N67" s="6"/>
      <c r="O67" s="6"/>
      <c r="P67" s="6"/>
      <c r="Q67" s="15"/>
      <c r="R67" s="6"/>
      <c r="S67" s="6"/>
      <c r="T67" s="6"/>
      <c r="U67" s="6"/>
      <c r="V67" s="6"/>
      <c r="W67" s="6"/>
      <c r="X67" s="6"/>
    </row>
    <row r="68" spans="2:24" s="20" customFormat="1">
      <c r="B68" s="215" t="s">
        <v>163</v>
      </c>
      <c r="C68" s="212"/>
      <c r="D68" s="212"/>
      <c r="E68" s="212"/>
      <c r="F68" s="198"/>
      <c r="G68" s="198"/>
      <c r="H68" s="215"/>
      <c r="I68" s="198"/>
      <c r="J68" s="215"/>
      <c r="K68" s="215"/>
      <c r="L68" s="215"/>
      <c r="M68" s="193"/>
      <c r="N68" s="6"/>
      <c r="O68" s="6"/>
      <c r="P68" s="6"/>
      <c r="Q68" s="15"/>
      <c r="R68" s="6"/>
      <c r="S68" s="6"/>
      <c r="T68" s="6"/>
      <c r="U68" s="6"/>
      <c r="V68" s="6"/>
      <c r="W68" s="6"/>
      <c r="X68" s="6"/>
    </row>
    <row r="69" spans="2:24" s="20" customFormat="1">
      <c r="B69" s="200"/>
      <c r="C69" s="69"/>
      <c r="D69" s="69"/>
      <c r="E69" s="69"/>
      <c r="F69" s="193"/>
      <c r="G69" s="193"/>
      <c r="H69" s="200"/>
      <c r="I69" s="193"/>
      <c r="J69" s="200"/>
      <c r="K69" s="200"/>
      <c r="L69" s="200"/>
      <c r="M69" s="197"/>
      <c r="N69" s="6"/>
      <c r="O69" s="6"/>
      <c r="P69" s="6"/>
      <c r="Q69" s="15"/>
      <c r="R69" s="6"/>
      <c r="S69" s="6"/>
      <c r="T69" s="6"/>
      <c r="U69" s="6"/>
      <c r="V69" s="6"/>
      <c r="W69" s="6"/>
      <c r="X69" s="6"/>
    </row>
    <row r="70" spans="2:24" s="20" customFormat="1" ht="13">
      <c r="B70" s="208" t="s">
        <v>10</v>
      </c>
      <c r="C70" s="69"/>
      <c r="D70" s="69"/>
      <c r="E70" s="69"/>
      <c r="F70" s="193"/>
      <c r="G70" s="193"/>
      <c r="H70" s="193"/>
      <c r="I70" s="193"/>
      <c r="J70" s="193"/>
      <c r="K70" s="195"/>
      <c r="L70" s="195"/>
      <c r="M70" s="193"/>
      <c r="N70" s="6"/>
      <c r="O70" s="6"/>
      <c r="P70" s="6"/>
      <c r="Q70" s="15"/>
      <c r="R70" s="6"/>
      <c r="S70" s="6"/>
      <c r="T70" s="6"/>
      <c r="U70" s="6"/>
      <c r="V70" s="6"/>
      <c r="W70" s="6"/>
      <c r="X70" s="6"/>
    </row>
    <row r="71" spans="2:24" s="20" customFormat="1">
      <c r="B71" s="63" t="s">
        <v>232</v>
      </c>
      <c r="C71" s="195"/>
      <c r="D71" s="69"/>
      <c r="E71" s="69"/>
      <c r="F71" s="193"/>
      <c r="G71" s="193"/>
      <c r="H71" s="193" t="s">
        <v>243</v>
      </c>
      <c r="I71" s="193"/>
      <c r="J71" s="193"/>
      <c r="K71" s="195"/>
      <c r="L71" s="195"/>
      <c r="M71" s="193"/>
      <c r="N71" s="6"/>
      <c r="O71" s="6"/>
      <c r="P71" s="6"/>
      <c r="Q71" s="15"/>
      <c r="R71" s="6"/>
      <c r="S71" s="6"/>
      <c r="T71" s="6"/>
      <c r="U71" s="6"/>
      <c r="V71" s="6"/>
      <c r="W71" s="6"/>
      <c r="X71" s="6"/>
    </row>
    <row r="72" spans="2:24" s="20" customFormat="1">
      <c r="B72" s="63" t="s">
        <v>189</v>
      </c>
      <c r="C72" s="195"/>
      <c r="D72" s="62"/>
      <c r="E72" s="62"/>
      <c r="F72" s="63"/>
      <c r="G72" s="63"/>
      <c r="H72" s="63" t="s">
        <v>247</v>
      </c>
      <c r="I72" s="63"/>
      <c r="J72" s="63"/>
      <c r="K72" s="195"/>
      <c r="L72" s="195"/>
      <c r="M72" s="193"/>
      <c r="N72" s="6"/>
      <c r="O72" s="6"/>
      <c r="P72" s="6"/>
      <c r="Q72" s="15"/>
      <c r="R72" s="6"/>
      <c r="S72" s="6"/>
      <c r="T72" s="6"/>
      <c r="U72" s="6"/>
      <c r="V72" s="6"/>
      <c r="W72" s="6"/>
      <c r="X72" s="6"/>
    </row>
    <row r="73" spans="2:24" s="20" customFormat="1">
      <c r="B73" s="63" t="s">
        <v>239</v>
      </c>
      <c r="D73" s="62"/>
      <c r="E73" s="62"/>
      <c r="F73" s="63"/>
      <c r="G73" s="63"/>
      <c r="H73" s="63" t="s">
        <v>264</v>
      </c>
      <c r="I73" s="63"/>
      <c r="J73" s="63"/>
      <c r="K73" s="195"/>
      <c r="L73" s="195"/>
      <c r="M73" s="193"/>
      <c r="N73" s="6"/>
      <c r="O73" s="6"/>
      <c r="P73" s="6"/>
      <c r="Q73" s="15"/>
      <c r="R73" s="6"/>
      <c r="S73" s="6"/>
      <c r="T73" s="6"/>
      <c r="U73" s="6"/>
      <c r="V73" s="6"/>
      <c r="W73" s="6"/>
      <c r="X73" s="6"/>
    </row>
    <row r="74" spans="2:24" s="20" customFormat="1">
      <c r="B74" s="63" t="s">
        <v>240</v>
      </c>
      <c r="D74" s="62"/>
      <c r="E74" s="62"/>
      <c r="F74" s="63"/>
      <c r="G74" s="63"/>
      <c r="H74" s="63" t="s">
        <v>192</v>
      </c>
      <c r="I74" s="63"/>
      <c r="J74" s="63"/>
      <c r="K74" s="195"/>
      <c r="L74" s="195"/>
      <c r="M74" s="193"/>
      <c r="N74" s="6"/>
      <c r="O74" s="6"/>
      <c r="P74" s="6"/>
      <c r="Q74" s="15"/>
      <c r="R74" s="6"/>
      <c r="S74" s="6"/>
      <c r="T74" s="6"/>
      <c r="U74" s="6"/>
      <c r="V74" s="6"/>
      <c r="W74" s="6"/>
      <c r="X74" s="6"/>
    </row>
    <row r="75" spans="2:24" s="20" customFormat="1">
      <c r="B75" s="63" t="s">
        <v>242</v>
      </c>
      <c r="D75" s="62"/>
      <c r="E75" s="62"/>
      <c r="F75" s="63"/>
      <c r="G75" s="63"/>
      <c r="H75" s="63" t="s">
        <v>249</v>
      </c>
      <c r="I75" s="63"/>
      <c r="J75" s="63"/>
      <c r="K75" s="195"/>
      <c r="L75" s="195"/>
      <c r="M75" s="193"/>
      <c r="N75" s="6"/>
      <c r="O75" s="6"/>
      <c r="P75" s="6"/>
      <c r="Q75" s="15"/>
      <c r="R75" s="6"/>
      <c r="S75" s="6"/>
      <c r="T75" s="6"/>
      <c r="U75" s="6"/>
      <c r="V75" s="6"/>
      <c r="W75" s="6"/>
      <c r="X75" s="6"/>
    </row>
    <row r="76" spans="2:24" s="20" customFormat="1">
      <c r="B76" s="63" t="s">
        <v>263</v>
      </c>
      <c r="D76" s="62"/>
      <c r="E76" s="62"/>
      <c r="F76" s="63"/>
      <c r="G76" s="63"/>
      <c r="H76" s="63" t="s">
        <v>252</v>
      </c>
      <c r="I76" s="63"/>
      <c r="J76" s="63"/>
      <c r="K76" s="195"/>
      <c r="L76" s="195"/>
      <c r="M76" s="193"/>
      <c r="N76" s="6"/>
      <c r="O76" s="6"/>
      <c r="P76" s="6"/>
      <c r="Q76" s="15"/>
      <c r="R76" s="6"/>
      <c r="S76" s="6"/>
      <c r="T76" s="6"/>
      <c r="U76" s="6"/>
      <c r="V76" s="6"/>
      <c r="W76" s="6"/>
      <c r="X76" s="6"/>
    </row>
    <row r="77" spans="2:24" s="20" customFormat="1">
      <c r="B77" s="63" t="s">
        <v>191</v>
      </c>
      <c r="D77" s="62"/>
      <c r="E77" s="62"/>
      <c r="F77" s="63"/>
      <c r="G77" s="63"/>
      <c r="H77" s="63" t="s">
        <v>262</v>
      </c>
      <c r="I77" s="63"/>
      <c r="J77" s="63"/>
      <c r="K77" s="195"/>
      <c r="L77" s="195"/>
      <c r="M77" s="193"/>
      <c r="N77" s="6"/>
      <c r="O77" s="6"/>
      <c r="P77" s="6"/>
      <c r="Q77" s="15"/>
      <c r="R77" s="6"/>
      <c r="S77" s="6"/>
      <c r="T77" s="6"/>
      <c r="U77" s="6"/>
      <c r="V77" s="6"/>
      <c r="W77" s="6"/>
      <c r="X77" s="6"/>
    </row>
    <row r="78" spans="2:24" s="20" customFormat="1">
      <c r="B78" s="193" t="s">
        <v>257</v>
      </c>
      <c r="D78" s="62"/>
      <c r="E78" s="62"/>
      <c r="F78" s="63"/>
      <c r="G78" s="63"/>
      <c r="H78" s="63" t="s">
        <v>212</v>
      </c>
      <c r="I78" s="63"/>
      <c r="J78" s="63"/>
      <c r="K78" s="195"/>
      <c r="L78" s="195"/>
      <c r="M78" s="193"/>
      <c r="N78" s="6"/>
      <c r="O78" s="6"/>
      <c r="P78" s="6"/>
      <c r="Q78" s="15"/>
      <c r="R78" s="6"/>
      <c r="S78" s="6"/>
      <c r="T78" s="6"/>
      <c r="U78" s="6"/>
      <c r="V78" s="6"/>
      <c r="W78" s="6"/>
      <c r="X78" s="6"/>
    </row>
    <row r="79" spans="2:24" s="20" customFormat="1">
      <c r="B79" s="193"/>
      <c r="D79" s="62"/>
      <c r="E79" s="62"/>
      <c r="F79" s="63"/>
      <c r="G79" s="63"/>
      <c r="H79" s="63"/>
      <c r="I79" s="63"/>
      <c r="J79" s="63"/>
      <c r="K79" s="195"/>
      <c r="L79" s="195"/>
      <c r="M79" s="193"/>
      <c r="N79" s="6"/>
      <c r="O79" s="6"/>
      <c r="P79" s="6"/>
      <c r="Q79" s="15"/>
      <c r="R79" s="6"/>
      <c r="S79" s="6"/>
      <c r="T79" s="6"/>
      <c r="U79" s="6"/>
      <c r="V79" s="6"/>
      <c r="W79" s="6"/>
      <c r="X79" s="6"/>
    </row>
    <row r="80" spans="2:24" s="20" customFormat="1" ht="13">
      <c r="B80" s="207" t="s">
        <v>11</v>
      </c>
      <c r="C80" s="209"/>
      <c r="D80" s="209"/>
      <c r="E80" s="209"/>
      <c r="F80" s="197"/>
      <c r="G80" s="197"/>
      <c r="H80" s="197"/>
      <c r="I80" s="197"/>
      <c r="J80" s="197"/>
      <c r="K80" s="199"/>
      <c r="L80" s="199"/>
      <c r="M80" s="197"/>
      <c r="N80" s="6"/>
      <c r="O80" s="6"/>
      <c r="P80" s="6"/>
      <c r="Q80" s="15"/>
      <c r="R80" s="6"/>
      <c r="S80" s="6"/>
      <c r="T80" s="6"/>
      <c r="U80" s="6"/>
      <c r="V80" s="6"/>
      <c r="W80" s="6"/>
      <c r="X80" s="6"/>
    </row>
    <row r="81" spans="2:24" s="20" customFormat="1">
      <c r="B81" s="69" t="s">
        <v>282</v>
      </c>
      <c r="C81" s="69"/>
      <c r="D81" s="69"/>
      <c r="E81" s="193"/>
      <c r="F81" s="193"/>
      <c r="G81" s="193"/>
      <c r="H81" s="193" t="s">
        <v>266</v>
      </c>
      <c r="I81" s="193"/>
      <c r="J81" s="193"/>
      <c r="K81" s="200"/>
      <c r="L81" s="200"/>
      <c r="M81" s="193"/>
      <c r="N81" s="6"/>
      <c r="O81" s="6"/>
      <c r="P81" s="6"/>
      <c r="Q81" s="15"/>
      <c r="R81" s="6"/>
      <c r="S81" s="6"/>
      <c r="T81" s="6"/>
      <c r="U81" s="6"/>
      <c r="V81" s="6"/>
      <c r="W81" s="6"/>
      <c r="X81" s="6"/>
    </row>
    <row r="82" spans="2:24" s="20" customFormat="1">
      <c r="B82" s="193" t="s">
        <v>193</v>
      </c>
      <c r="C82" s="231"/>
      <c r="D82" s="69"/>
      <c r="E82" s="193"/>
      <c r="F82" s="193"/>
      <c r="G82" s="193"/>
      <c r="H82" s="193" t="s">
        <v>202</v>
      </c>
      <c r="I82" s="193"/>
      <c r="J82" s="193"/>
      <c r="K82" s="200"/>
      <c r="L82" s="200"/>
      <c r="M82" s="63"/>
      <c r="N82" s="7"/>
      <c r="O82" s="7"/>
      <c r="P82" s="7"/>
      <c r="Q82" s="32"/>
      <c r="R82" s="7"/>
      <c r="S82" s="7"/>
      <c r="T82" s="7"/>
      <c r="U82" s="7"/>
      <c r="V82" s="7"/>
      <c r="W82" s="7"/>
      <c r="X82" s="7"/>
    </row>
    <row r="83" spans="2:24" s="20" customFormat="1">
      <c r="B83" s="193" t="s">
        <v>194</v>
      </c>
      <c r="C83" s="69"/>
      <c r="D83" s="69"/>
      <c r="E83" s="193"/>
      <c r="F83" s="193"/>
      <c r="G83" s="193"/>
      <c r="H83" s="193" t="s">
        <v>203</v>
      </c>
      <c r="I83" s="193"/>
      <c r="J83" s="193"/>
      <c r="K83" s="200"/>
      <c r="L83" s="200"/>
      <c r="M83" s="63"/>
      <c r="N83" s="7"/>
      <c r="O83" s="7"/>
      <c r="P83" s="7"/>
      <c r="Q83" s="32"/>
      <c r="R83" s="7"/>
      <c r="S83" s="7"/>
      <c r="T83" s="7"/>
      <c r="U83" s="7"/>
      <c r="V83" s="7"/>
      <c r="W83" s="7"/>
      <c r="X83" s="7"/>
    </row>
    <row r="84" spans="2:24" s="20" customFormat="1">
      <c r="B84" s="193" t="s">
        <v>195</v>
      </c>
      <c r="C84" s="69"/>
      <c r="D84" s="69"/>
      <c r="E84" s="193"/>
      <c r="F84" s="193"/>
      <c r="G84" s="193"/>
      <c r="H84" s="193" t="s">
        <v>204</v>
      </c>
      <c r="I84" s="193"/>
      <c r="J84" s="193"/>
      <c r="K84" s="200"/>
      <c r="L84" s="200"/>
      <c r="M84" s="63"/>
      <c r="N84" s="7"/>
      <c r="O84" s="7"/>
      <c r="P84" s="7"/>
      <c r="Q84" s="32"/>
      <c r="R84" s="7"/>
      <c r="S84" s="7"/>
      <c r="T84" s="7"/>
      <c r="U84" s="7"/>
      <c r="V84" s="7"/>
      <c r="W84" s="7"/>
      <c r="X84" s="7"/>
    </row>
    <row r="85" spans="2:24" s="20" customFormat="1">
      <c r="B85" s="193" t="s">
        <v>196</v>
      </c>
      <c r="C85" s="69"/>
      <c r="D85" s="69"/>
      <c r="E85" s="193"/>
      <c r="F85" s="193"/>
      <c r="G85" s="193"/>
      <c r="H85" s="200" t="s">
        <v>205</v>
      </c>
      <c r="I85" s="193"/>
      <c r="J85" s="200"/>
      <c r="K85" s="200"/>
      <c r="L85" s="200"/>
      <c r="M85" s="63"/>
      <c r="N85" s="7"/>
      <c r="O85" s="7"/>
      <c r="P85" s="7"/>
      <c r="Q85" s="32"/>
      <c r="R85" s="7"/>
      <c r="S85" s="7"/>
      <c r="T85" s="7"/>
      <c r="U85" s="7"/>
      <c r="V85" s="7"/>
      <c r="W85" s="7"/>
      <c r="X85" s="7"/>
    </row>
    <row r="86" spans="2:24" s="20" customFormat="1">
      <c r="B86" s="193" t="s">
        <v>197</v>
      </c>
      <c r="C86" s="69"/>
      <c r="D86" s="69"/>
      <c r="E86" s="193"/>
      <c r="F86" s="193"/>
      <c r="G86" s="193"/>
      <c r="H86" s="200" t="s">
        <v>206</v>
      </c>
      <c r="I86" s="193"/>
      <c r="J86" s="200"/>
      <c r="K86" s="200"/>
      <c r="L86" s="200"/>
      <c r="M86" s="63"/>
      <c r="N86" s="7"/>
      <c r="O86" s="7"/>
      <c r="P86" s="7"/>
      <c r="Q86" s="32"/>
      <c r="R86" s="7"/>
      <c r="S86" s="7"/>
      <c r="T86" s="7"/>
      <c r="U86" s="7"/>
      <c r="V86" s="7"/>
      <c r="W86" s="7"/>
      <c r="X86" s="7"/>
    </row>
    <row r="87" spans="2:24" s="20" customFormat="1">
      <c r="B87" s="193" t="s">
        <v>198</v>
      </c>
      <c r="C87" s="69"/>
      <c r="D87" s="69"/>
      <c r="E87" s="193"/>
      <c r="F87" s="193"/>
      <c r="G87" s="193"/>
      <c r="H87" s="200" t="s">
        <v>207</v>
      </c>
      <c r="I87" s="193"/>
      <c r="J87" s="200"/>
      <c r="K87" s="200"/>
      <c r="L87" s="200"/>
      <c r="M87" s="63"/>
      <c r="N87" s="7"/>
      <c r="O87" s="7"/>
      <c r="P87" s="7"/>
      <c r="Q87" s="32"/>
      <c r="R87" s="7"/>
      <c r="S87" s="7"/>
      <c r="T87" s="7"/>
      <c r="U87" s="7"/>
      <c r="V87" s="7"/>
      <c r="W87" s="7"/>
      <c r="X87" s="7"/>
    </row>
    <row r="88" spans="2:24" s="20" customFormat="1">
      <c r="B88" s="193" t="s">
        <v>199</v>
      </c>
      <c r="C88" s="69"/>
      <c r="D88" s="69"/>
      <c r="E88" s="193"/>
      <c r="F88" s="193"/>
      <c r="G88" s="193"/>
      <c r="H88" s="200" t="s">
        <v>208</v>
      </c>
      <c r="I88" s="193"/>
      <c r="J88" s="200"/>
      <c r="K88" s="200"/>
      <c r="L88" s="200"/>
      <c r="M88" s="63"/>
      <c r="N88" s="7"/>
      <c r="O88" s="7"/>
      <c r="P88" s="7"/>
      <c r="Q88" s="32"/>
      <c r="R88" s="7"/>
      <c r="S88" s="7"/>
      <c r="T88" s="7"/>
      <c r="U88" s="7"/>
      <c r="V88" s="7"/>
      <c r="W88" s="7"/>
      <c r="X88" s="7"/>
    </row>
    <row r="89" spans="2:24" s="20" customFormat="1">
      <c r="B89" s="193" t="s">
        <v>200</v>
      </c>
      <c r="C89" s="69"/>
      <c r="D89" s="69"/>
      <c r="E89" s="193"/>
      <c r="F89" s="193"/>
      <c r="G89" s="193"/>
      <c r="H89" s="200" t="s">
        <v>268</v>
      </c>
      <c r="I89" s="193"/>
      <c r="J89" s="200"/>
      <c r="K89" s="200"/>
      <c r="L89" s="200"/>
      <c r="M89" s="63"/>
      <c r="N89" s="7"/>
      <c r="O89" s="7"/>
      <c r="P89" s="7"/>
      <c r="Q89" s="32"/>
      <c r="R89" s="7"/>
      <c r="S89" s="7"/>
      <c r="T89" s="7"/>
      <c r="U89" s="7"/>
      <c r="V89" s="7"/>
      <c r="W89" s="7"/>
      <c r="X89" s="7"/>
    </row>
    <row r="90" spans="2:24" s="20" customFormat="1">
      <c r="B90" s="193" t="s">
        <v>201</v>
      </c>
      <c r="C90" s="69"/>
      <c r="D90" s="69"/>
      <c r="E90" s="193"/>
      <c r="F90" s="193"/>
      <c r="G90" s="193"/>
      <c r="H90" s="200" t="s">
        <v>209</v>
      </c>
      <c r="I90" s="193"/>
      <c r="J90" s="200"/>
      <c r="K90" s="200"/>
      <c r="L90" s="200"/>
      <c r="M90" s="63"/>
      <c r="N90" s="7"/>
      <c r="O90" s="7"/>
      <c r="P90" s="7"/>
      <c r="Q90" s="32"/>
      <c r="R90" s="7"/>
      <c r="S90" s="7"/>
      <c r="T90" s="7"/>
      <c r="U90" s="7"/>
      <c r="V90" s="7"/>
      <c r="W90" s="7"/>
      <c r="X90" s="7"/>
    </row>
    <row r="91" spans="2:24" s="20" customFormat="1">
      <c r="B91" s="200" t="s">
        <v>251</v>
      </c>
      <c r="C91" s="69"/>
      <c r="D91" s="69"/>
      <c r="E91" s="193"/>
      <c r="F91" s="193"/>
      <c r="G91" s="193"/>
      <c r="H91" s="200" t="s">
        <v>210</v>
      </c>
      <c r="I91" s="193"/>
      <c r="J91" s="200"/>
      <c r="K91" s="200"/>
      <c r="L91" s="200"/>
      <c r="M91" s="63"/>
      <c r="N91" s="7"/>
      <c r="O91" s="7"/>
      <c r="P91" s="7"/>
      <c r="Q91" s="32"/>
      <c r="R91" s="7"/>
      <c r="S91" s="7"/>
      <c r="T91" s="7"/>
      <c r="U91" s="7"/>
      <c r="V91" s="7"/>
      <c r="W91" s="7"/>
      <c r="X91" s="7"/>
    </row>
    <row r="92" spans="2:24" s="20" customFormat="1" ht="13" thickBot="1">
      <c r="B92" s="200"/>
      <c r="C92" s="69"/>
      <c r="D92" s="69"/>
      <c r="E92" s="193"/>
      <c r="F92" s="193"/>
      <c r="G92" s="193"/>
      <c r="H92" s="200"/>
      <c r="I92" s="193"/>
      <c r="J92" s="200"/>
      <c r="K92" s="200"/>
      <c r="L92" s="200"/>
      <c r="M92" s="63"/>
      <c r="N92" s="7"/>
      <c r="O92" s="7"/>
      <c r="P92" s="7"/>
      <c r="Q92" s="32"/>
      <c r="R92" s="7"/>
      <c r="S92" s="7"/>
      <c r="T92" s="7"/>
      <c r="U92" s="7"/>
      <c r="V92" s="7"/>
      <c r="W92" s="7"/>
      <c r="X92" s="7"/>
    </row>
    <row r="93" spans="2:24" s="20" customFormat="1" ht="28.5" customHeight="1">
      <c r="B93" s="239" t="s">
        <v>299</v>
      </c>
      <c r="C93" s="240"/>
      <c r="D93" s="240"/>
      <c r="E93" s="248" t="s">
        <v>291</v>
      </c>
      <c r="F93" s="352" t="s">
        <v>377</v>
      </c>
      <c r="G93" s="193"/>
      <c r="H93" s="193"/>
      <c r="I93" s="193"/>
      <c r="J93" s="193"/>
      <c r="K93" s="200"/>
      <c r="L93" s="200"/>
      <c r="M93" s="193"/>
      <c r="N93" s="7"/>
      <c r="O93" s="7"/>
      <c r="P93" s="7"/>
      <c r="Q93" s="32"/>
      <c r="R93" s="7"/>
      <c r="S93" s="7"/>
      <c r="T93" s="7"/>
      <c r="U93" s="7"/>
      <c r="V93" s="7"/>
      <c r="W93" s="7"/>
      <c r="X93" s="7"/>
    </row>
    <row r="94" spans="2:24" s="20" customFormat="1" ht="13">
      <c r="B94" s="236" t="s">
        <v>289</v>
      </c>
      <c r="C94" s="69"/>
      <c r="D94" s="69"/>
      <c r="E94" s="241" t="s">
        <v>46</v>
      </c>
      <c r="F94" s="354">
        <f>F95*1.27</f>
        <v>184150</v>
      </c>
      <c r="G94" s="193"/>
      <c r="H94" s="193"/>
      <c r="I94" s="193"/>
      <c r="J94" s="193"/>
      <c r="K94" s="200"/>
      <c r="L94" s="200"/>
      <c r="M94" s="193"/>
      <c r="N94" s="7"/>
      <c r="O94" s="7"/>
      <c r="P94" s="7"/>
      <c r="Q94" s="32"/>
      <c r="R94" s="7"/>
      <c r="S94" s="7"/>
      <c r="T94" s="7"/>
      <c r="U94" s="7"/>
      <c r="V94" s="7"/>
      <c r="W94" s="7"/>
      <c r="X94" s="7"/>
    </row>
    <row r="95" spans="2:24" s="20" customFormat="1" ht="13.5" thickBot="1">
      <c r="B95" s="237" t="s">
        <v>290</v>
      </c>
      <c r="C95" s="238"/>
      <c r="D95" s="238"/>
      <c r="E95" s="242" t="s">
        <v>37</v>
      </c>
      <c r="F95" s="355">
        <v>145000</v>
      </c>
      <c r="G95" s="193"/>
      <c r="H95" s="193"/>
      <c r="I95" s="193"/>
      <c r="J95" s="193"/>
      <c r="K95" s="200"/>
      <c r="L95" s="200"/>
      <c r="M95" s="193"/>
      <c r="N95" s="7"/>
      <c r="O95" s="7"/>
      <c r="P95" s="7"/>
      <c r="Q95" s="32"/>
      <c r="R95" s="7"/>
      <c r="S95" s="7"/>
      <c r="T95" s="7"/>
      <c r="U95" s="7"/>
      <c r="V95" s="7"/>
      <c r="W95" s="7"/>
      <c r="X95" s="7"/>
    </row>
    <row r="96" spans="2:24" s="20" customFormat="1">
      <c r="B96" s="353"/>
      <c r="C96" s="289"/>
      <c r="D96" s="289"/>
      <c r="G96" s="193"/>
      <c r="H96" s="193"/>
      <c r="I96" s="193"/>
      <c r="J96" s="193"/>
      <c r="K96" s="200"/>
      <c r="L96" s="200"/>
      <c r="M96" s="193"/>
      <c r="N96" s="7"/>
      <c r="O96" s="7"/>
      <c r="P96" s="7"/>
      <c r="Q96" s="32"/>
      <c r="R96" s="7"/>
      <c r="S96" s="7"/>
      <c r="T96" s="7"/>
      <c r="U96" s="7"/>
      <c r="V96" s="7"/>
      <c r="W96" s="7"/>
      <c r="X96" s="7"/>
    </row>
    <row r="97" spans="2:24" s="20" customFormat="1">
      <c r="B97" s="193"/>
      <c r="C97" s="200"/>
      <c r="D97" s="69"/>
      <c r="E97" s="69"/>
      <c r="F97" s="193"/>
      <c r="G97" s="193"/>
      <c r="H97" s="200"/>
      <c r="I97" s="193"/>
      <c r="J97" s="200"/>
      <c r="K97" s="200"/>
      <c r="L97" s="200"/>
      <c r="M97" s="63"/>
      <c r="N97" s="7"/>
      <c r="O97" s="7"/>
      <c r="P97" s="7"/>
      <c r="Q97" s="32"/>
      <c r="R97" s="7"/>
      <c r="S97" s="7"/>
      <c r="T97" s="7"/>
      <c r="U97" s="7"/>
      <c r="V97" s="7"/>
      <c r="W97" s="7"/>
      <c r="X97" s="7"/>
    </row>
    <row r="98" spans="2:24" s="20" customFormat="1" ht="3.75" customHeight="1">
      <c r="B98" s="6"/>
      <c r="C98" s="21"/>
      <c r="D98" s="15"/>
      <c r="E98" s="15"/>
      <c r="F98" s="6"/>
      <c r="G98" s="193"/>
      <c r="H98" s="6"/>
      <c r="I98" s="6"/>
      <c r="J98" s="21"/>
      <c r="K98" s="21"/>
      <c r="L98" s="21"/>
      <c r="M98" s="7"/>
      <c r="N98" s="7"/>
      <c r="O98" s="7"/>
      <c r="P98" s="7"/>
      <c r="Q98" s="32"/>
      <c r="R98" s="7"/>
      <c r="S98" s="7"/>
      <c r="T98" s="7"/>
      <c r="U98" s="7"/>
      <c r="V98" s="7"/>
      <c r="W98" s="7"/>
      <c r="X98" s="7"/>
    </row>
    <row r="99" spans="2:24" s="20" customFormat="1" ht="23">
      <c r="B99" s="390" t="s">
        <v>156</v>
      </c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7"/>
      <c r="O99" s="7"/>
      <c r="P99" s="7"/>
      <c r="Q99" s="32"/>
      <c r="R99" s="7"/>
      <c r="S99" s="7"/>
      <c r="T99" s="7"/>
      <c r="U99" s="7"/>
      <c r="V99" s="7"/>
      <c r="W99" s="7"/>
      <c r="X99" s="7"/>
    </row>
    <row r="100" spans="2:24" s="20" customFormat="1" ht="6.65" customHeight="1">
      <c r="B100" s="7"/>
      <c r="D100" s="32"/>
      <c r="E100" s="32"/>
      <c r="F100" s="7"/>
      <c r="G100" s="7"/>
      <c r="H100" s="7"/>
      <c r="I100" s="7"/>
      <c r="J100" s="7"/>
      <c r="M100" s="26"/>
      <c r="N100" s="26"/>
      <c r="O100" s="26"/>
      <c r="P100" s="26"/>
      <c r="Q100" s="210"/>
      <c r="R100" s="26"/>
      <c r="S100" s="26"/>
      <c r="T100" s="26"/>
      <c r="U100" s="26"/>
      <c r="V100" s="26"/>
      <c r="W100" s="26"/>
      <c r="X100" s="26"/>
    </row>
    <row r="101" spans="2:24" s="20" customFormat="1" ht="13">
      <c r="B101" s="63" t="s">
        <v>213</v>
      </c>
      <c r="C101" s="195"/>
      <c r="D101" s="195"/>
      <c r="E101" s="195"/>
      <c r="F101" s="195"/>
      <c r="G101" s="195"/>
      <c r="H101" s="63" t="s">
        <v>31</v>
      </c>
      <c r="I101" s="195"/>
      <c r="J101" s="201"/>
      <c r="K101" s="63"/>
      <c r="L101" s="63"/>
      <c r="M101" s="63"/>
      <c r="N101" s="7"/>
      <c r="O101" s="7"/>
      <c r="P101" s="7"/>
      <c r="Q101" s="32"/>
      <c r="R101" s="7"/>
      <c r="S101" s="7"/>
      <c r="T101" s="7"/>
      <c r="U101" s="7"/>
      <c r="V101" s="7"/>
      <c r="W101" s="7"/>
      <c r="X101" s="7"/>
    </row>
    <row r="102" spans="2:24" s="20" customFormat="1">
      <c r="B102" s="63" t="s">
        <v>235</v>
      </c>
      <c r="C102" s="195"/>
      <c r="D102" s="195"/>
      <c r="E102" s="195"/>
      <c r="F102" s="195"/>
      <c r="G102" s="195"/>
      <c r="H102" s="63" t="s">
        <v>250</v>
      </c>
      <c r="I102" s="195"/>
      <c r="J102" s="63"/>
      <c r="K102" s="63"/>
      <c r="L102" s="63"/>
      <c r="M102" s="63"/>
      <c r="N102" s="7"/>
      <c r="O102" s="7"/>
      <c r="P102" s="7"/>
      <c r="Q102" s="32"/>
      <c r="R102" s="7"/>
      <c r="S102" s="7"/>
      <c r="T102" s="7"/>
      <c r="U102" s="7"/>
      <c r="V102" s="7"/>
      <c r="W102" s="7"/>
      <c r="X102" s="7"/>
    </row>
    <row r="103" spans="2:24" s="20" customFormat="1" ht="13">
      <c r="B103" s="195" t="s">
        <v>277</v>
      </c>
      <c r="C103" s="195"/>
      <c r="D103" s="195"/>
      <c r="E103" s="195"/>
      <c r="F103" s="195"/>
      <c r="G103" s="195"/>
      <c r="H103" s="195" t="s">
        <v>244</v>
      </c>
      <c r="I103" s="195"/>
      <c r="J103" s="201"/>
      <c r="K103" s="63"/>
      <c r="L103" s="63"/>
      <c r="M103" s="63"/>
      <c r="N103" s="7"/>
      <c r="O103" s="7"/>
      <c r="P103" s="7"/>
      <c r="Q103" s="32"/>
      <c r="R103" s="7"/>
      <c r="S103" s="7"/>
      <c r="T103" s="7"/>
      <c r="U103" s="7"/>
      <c r="V103" s="7"/>
      <c r="W103" s="7"/>
      <c r="X103" s="7"/>
    </row>
    <row r="104" spans="2:24" s="20" customFormat="1" ht="13">
      <c r="B104" s="20" t="s">
        <v>288</v>
      </c>
      <c r="C104" s="195"/>
      <c r="D104" s="195"/>
      <c r="E104" s="195"/>
      <c r="F104" s="195"/>
      <c r="G104" s="195"/>
      <c r="H104" s="195" t="s">
        <v>245</v>
      </c>
      <c r="I104" s="195"/>
      <c r="J104" s="201"/>
      <c r="K104" s="63"/>
      <c r="L104" s="63"/>
      <c r="M104" s="63"/>
      <c r="N104" s="7"/>
      <c r="O104" s="7"/>
      <c r="P104" s="7"/>
      <c r="Q104" s="32"/>
      <c r="R104" s="7"/>
      <c r="S104" s="7"/>
      <c r="T104" s="7"/>
      <c r="U104" s="7"/>
      <c r="V104" s="7"/>
      <c r="W104" s="7"/>
      <c r="X104" s="7"/>
    </row>
    <row r="105" spans="2:24" s="20" customFormat="1">
      <c r="B105" s="195" t="s">
        <v>214</v>
      </c>
      <c r="C105" s="195"/>
      <c r="D105" s="195"/>
      <c r="E105" s="195"/>
      <c r="F105" s="195"/>
      <c r="G105" s="195"/>
      <c r="H105" s="195" t="s">
        <v>380</v>
      </c>
      <c r="N105" s="7"/>
      <c r="O105" s="7"/>
      <c r="P105" s="7"/>
      <c r="Q105" s="32"/>
      <c r="R105" s="7"/>
      <c r="S105" s="7"/>
      <c r="T105" s="7"/>
      <c r="U105" s="7"/>
      <c r="V105" s="7"/>
      <c r="W105" s="7"/>
      <c r="X105" s="7"/>
    </row>
    <row r="106" spans="2:24" s="20" customFormat="1" ht="13">
      <c r="B106" s="195" t="s">
        <v>216</v>
      </c>
      <c r="C106" s="195"/>
      <c r="D106" s="195"/>
      <c r="E106" s="195"/>
      <c r="F106" s="195"/>
      <c r="G106" s="195"/>
      <c r="H106" s="63" t="s">
        <v>253</v>
      </c>
      <c r="I106" s="195"/>
      <c r="J106" s="201"/>
      <c r="K106" s="63"/>
      <c r="L106" s="63"/>
      <c r="M106" s="63"/>
      <c r="N106" s="7"/>
      <c r="O106" s="7"/>
      <c r="P106" s="7"/>
      <c r="Q106" s="32"/>
      <c r="R106" s="7"/>
      <c r="S106" s="7"/>
      <c r="T106" s="7"/>
      <c r="U106" s="7"/>
      <c r="V106" s="7"/>
      <c r="W106" s="7"/>
      <c r="X106" s="7"/>
    </row>
    <row r="107" spans="2:24" s="20" customFormat="1" ht="13">
      <c r="B107" s="195" t="s">
        <v>217</v>
      </c>
      <c r="C107" s="195"/>
      <c r="D107" s="195"/>
      <c r="E107" s="195"/>
      <c r="F107" s="195"/>
      <c r="G107" s="195"/>
      <c r="H107" s="63" t="s">
        <v>259</v>
      </c>
      <c r="I107" s="195"/>
      <c r="J107" s="201"/>
      <c r="K107" s="63"/>
      <c r="L107" s="63"/>
      <c r="M107" s="63"/>
      <c r="N107" s="7"/>
      <c r="O107" s="7"/>
      <c r="P107" s="7"/>
      <c r="Q107" s="32"/>
      <c r="R107" s="7"/>
      <c r="S107" s="7"/>
      <c r="T107" s="7"/>
      <c r="U107" s="7"/>
      <c r="V107" s="7"/>
      <c r="W107" s="7"/>
      <c r="X107" s="7"/>
    </row>
    <row r="108" spans="2:24" s="20" customFormat="1" ht="13">
      <c r="B108" s="195" t="s">
        <v>218</v>
      </c>
      <c r="C108" s="195"/>
      <c r="D108" s="195"/>
      <c r="E108" s="195"/>
      <c r="F108" s="195"/>
      <c r="G108" s="195"/>
      <c r="H108" s="63" t="s">
        <v>222</v>
      </c>
      <c r="I108" s="195"/>
      <c r="J108" s="201"/>
      <c r="K108" s="63"/>
      <c r="L108" s="63"/>
      <c r="M108" s="63"/>
      <c r="N108" s="7"/>
      <c r="O108" s="7"/>
      <c r="P108" s="7"/>
      <c r="Q108" s="32"/>
      <c r="R108" s="7"/>
      <c r="S108" s="7"/>
      <c r="T108" s="7"/>
      <c r="U108" s="7"/>
      <c r="V108" s="7"/>
      <c r="W108" s="7"/>
      <c r="X108" s="7"/>
    </row>
    <row r="109" spans="2:24" s="20" customFormat="1" ht="13">
      <c r="B109" s="195" t="s">
        <v>271</v>
      </c>
      <c r="C109" s="195"/>
      <c r="D109" s="195"/>
      <c r="E109" s="195"/>
      <c r="F109" s="195"/>
      <c r="G109" s="195"/>
      <c r="H109" s="195" t="s">
        <v>223</v>
      </c>
      <c r="I109" s="195"/>
      <c r="J109" s="201"/>
      <c r="K109" s="63"/>
      <c r="L109" s="63"/>
      <c r="M109" s="63"/>
      <c r="N109" s="7"/>
      <c r="O109" s="7"/>
      <c r="P109" s="7"/>
      <c r="Q109" s="32"/>
      <c r="R109" s="7"/>
      <c r="S109" s="7"/>
      <c r="T109" s="7"/>
      <c r="U109" s="7"/>
      <c r="V109" s="7"/>
      <c r="W109" s="7"/>
      <c r="X109" s="7"/>
    </row>
    <row r="110" spans="2:24" s="20" customFormat="1" ht="13">
      <c r="B110" s="195" t="s">
        <v>219</v>
      </c>
      <c r="C110" s="195"/>
      <c r="D110" s="195"/>
      <c r="E110" s="195"/>
      <c r="F110" s="195"/>
      <c r="G110" s="195"/>
      <c r="H110" s="195" t="s">
        <v>224</v>
      </c>
      <c r="I110" s="195"/>
      <c r="J110" s="201"/>
      <c r="K110" s="63"/>
      <c r="L110" s="63"/>
      <c r="M110" s="63"/>
      <c r="N110" s="7"/>
      <c r="O110" s="7"/>
      <c r="P110" s="7"/>
      <c r="Q110" s="32"/>
      <c r="R110" s="7"/>
      <c r="S110" s="7"/>
      <c r="T110" s="7"/>
      <c r="U110" s="7"/>
      <c r="V110" s="7"/>
      <c r="W110" s="7"/>
      <c r="X110" s="7"/>
    </row>
    <row r="111" spans="2:24" s="20" customFormat="1" ht="13">
      <c r="B111" s="195" t="s">
        <v>220</v>
      </c>
      <c r="C111" s="195"/>
      <c r="D111" s="195"/>
      <c r="E111" s="195"/>
      <c r="F111" s="195"/>
      <c r="G111" s="195"/>
      <c r="H111" s="195" t="s">
        <v>225</v>
      </c>
      <c r="I111" s="195"/>
      <c r="J111" s="201"/>
      <c r="K111" s="63"/>
      <c r="L111" s="63"/>
      <c r="M111" s="63"/>
      <c r="N111" s="7"/>
      <c r="O111" s="7"/>
      <c r="P111" s="7"/>
      <c r="Q111" s="32"/>
      <c r="R111" s="7"/>
      <c r="S111" s="7"/>
      <c r="T111" s="7"/>
      <c r="U111" s="7"/>
      <c r="V111" s="7"/>
      <c r="W111" s="7"/>
      <c r="X111" s="7"/>
    </row>
    <row r="112" spans="2:24" s="20" customFormat="1" ht="13">
      <c r="B112" s="63" t="s">
        <v>221</v>
      </c>
      <c r="C112" s="195"/>
      <c r="D112" s="195"/>
      <c r="E112" s="195"/>
      <c r="F112" s="195"/>
      <c r="G112" s="195"/>
      <c r="H112" s="195" t="s">
        <v>274</v>
      </c>
      <c r="I112" s="195"/>
      <c r="J112" s="201"/>
      <c r="K112" s="63"/>
      <c r="L112" s="63"/>
      <c r="M112" s="63"/>
      <c r="N112" s="7"/>
      <c r="O112" s="7"/>
      <c r="P112" s="7"/>
      <c r="Q112" s="32"/>
      <c r="R112" s="7"/>
      <c r="S112" s="7"/>
      <c r="T112" s="7"/>
      <c r="U112" s="7"/>
      <c r="V112" s="7"/>
      <c r="W112" s="7"/>
      <c r="X112" s="7"/>
    </row>
    <row r="113" spans="2:24" s="20" customFormat="1" ht="13">
      <c r="B113" s="195" t="s">
        <v>166</v>
      </c>
      <c r="C113" s="195"/>
      <c r="D113" s="195"/>
      <c r="E113" s="195"/>
      <c r="F113" s="195"/>
      <c r="G113" s="195"/>
      <c r="H113" s="195" t="s">
        <v>226</v>
      </c>
      <c r="I113" s="195"/>
      <c r="J113" s="201"/>
      <c r="K113" s="63"/>
      <c r="L113" s="63"/>
      <c r="M113" s="63"/>
      <c r="N113" s="7"/>
      <c r="O113" s="7"/>
      <c r="P113" s="7"/>
      <c r="Q113" s="32"/>
      <c r="R113" s="7"/>
      <c r="S113" s="7"/>
      <c r="T113" s="7"/>
      <c r="U113" s="7"/>
      <c r="V113" s="7"/>
      <c r="W113" s="7"/>
      <c r="X113" s="7"/>
    </row>
    <row r="114" spans="2:24" s="20" customFormat="1" ht="13">
      <c r="B114" s="195" t="s">
        <v>211</v>
      </c>
      <c r="C114" s="195"/>
      <c r="D114" s="195"/>
      <c r="E114" s="195"/>
      <c r="F114" s="195"/>
      <c r="G114" s="195"/>
      <c r="H114" s="195" t="s">
        <v>237</v>
      </c>
      <c r="I114" s="195"/>
      <c r="J114" s="201"/>
      <c r="K114" s="63"/>
      <c r="L114" s="63"/>
      <c r="M114" s="63"/>
      <c r="N114" s="7"/>
      <c r="O114" s="7"/>
      <c r="P114" s="7"/>
      <c r="Q114" s="32"/>
      <c r="R114" s="7"/>
      <c r="S114" s="7"/>
      <c r="T114" s="7"/>
      <c r="U114" s="7"/>
      <c r="V114" s="7"/>
      <c r="W114" s="7"/>
      <c r="X114" s="7"/>
    </row>
    <row r="115" spans="2:24" s="20" customFormat="1" ht="13.5" thickBot="1">
      <c r="B115" s="195"/>
      <c r="C115" s="195"/>
      <c r="D115" s="195"/>
      <c r="E115" s="195"/>
      <c r="F115" s="195"/>
      <c r="G115" s="195"/>
      <c r="H115" s="195"/>
      <c r="I115" s="195"/>
      <c r="J115" s="201"/>
      <c r="K115" s="63"/>
      <c r="L115" s="63"/>
      <c r="M115" s="63"/>
      <c r="N115" s="7"/>
      <c r="O115" s="7"/>
      <c r="P115" s="7"/>
      <c r="Q115" s="32"/>
      <c r="R115" s="7"/>
      <c r="S115" s="7"/>
      <c r="T115" s="7"/>
      <c r="U115" s="7"/>
      <c r="V115" s="7"/>
      <c r="W115" s="7"/>
      <c r="X115" s="7"/>
    </row>
    <row r="116" spans="2:24" s="20" customFormat="1" ht="28.5" customHeight="1">
      <c r="B116" s="239" t="s">
        <v>299</v>
      </c>
      <c r="C116" s="240"/>
      <c r="D116" s="240"/>
      <c r="E116" s="248" t="s">
        <v>291</v>
      </c>
      <c r="F116" s="352" t="s">
        <v>377</v>
      </c>
      <c r="G116" s="195"/>
      <c r="H116" s="358" t="s">
        <v>299</v>
      </c>
      <c r="I116" s="359"/>
      <c r="J116" s="359"/>
      <c r="K116" s="360" t="s">
        <v>291</v>
      </c>
      <c r="L116" s="400" t="s">
        <v>302</v>
      </c>
      <c r="M116" s="401"/>
      <c r="N116" s="7"/>
      <c r="O116" s="7"/>
      <c r="P116" s="7"/>
      <c r="Q116" s="32"/>
      <c r="R116" s="7"/>
      <c r="S116" s="7"/>
      <c r="T116" s="7"/>
      <c r="U116" s="7"/>
      <c r="V116" s="7"/>
      <c r="W116" s="7"/>
      <c r="X116" s="7"/>
    </row>
    <row r="117" spans="2:24" s="20" customFormat="1" ht="13">
      <c r="B117" s="236" t="s">
        <v>289</v>
      </c>
      <c r="C117" s="69"/>
      <c r="D117" s="69"/>
      <c r="E117" s="241" t="s">
        <v>46</v>
      </c>
      <c r="F117" s="354">
        <f>F118*1.27</f>
        <v>184150</v>
      </c>
      <c r="G117" s="195"/>
      <c r="H117" s="362" t="s">
        <v>296</v>
      </c>
      <c r="I117" s="363"/>
      <c r="J117" s="363"/>
      <c r="K117" s="364"/>
      <c r="L117" s="365"/>
      <c r="M117" s="366"/>
      <c r="N117" s="7"/>
      <c r="O117" s="7"/>
      <c r="P117" s="7"/>
      <c r="Q117" s="32"/>
      <c r="R117" s="7"/>
      <c r="S117" s="7"/>
      <c r="T117" s="7"/>
      <c r="U117" s="7"/>
      <c r="V117" s="7"/>
      <c r="W117" s="7"/>
      <c r="X117" s="7"/>
    </row>
    <row r="118" spans="2:24" s="20" customFormat="1" ht="13.5" thickBot="1">
      <c r="B118" s="237" t="s">
        <v>290</v>
      </c>
      <c r="C118" s="238"/>
      <c r="D118" s="238"/>
      <c r="E118" s="242" t="s">
        <v>37</v>
      </c>
      <c r="F118" s="355">
        <v>145000</v>
      </c>
      <c r="G118" s="195"/>
      <c r="H118" s="362" t="s">
        <v>297</v>
      </c>
      <c r="I118" s="363"/>
      <c r="J118" s="363"/>
      <c r="K118" s="364" t="s">
        <v>46</v>
      </c>
      <c r="L118" s="364"/>
      <c r="M118" s="354">
        <f>M119*1.27</f>
        <v>1073150</v>
      </c>
      <c r="N118" s="7"/>
      <c r="O118" s="7"/>
      <c r="P118" s="7"/>
      <c r="Q118" s="32"/>
      <c r="R118" s="7"/>
      <c r="S118" s="7"/>
      <c r="T118" s="7"/>
      <c r="U118" s="7"/>
      <c r="V118" s="7"/>
      <c r="W118" s="7"/>
      <c r="X118" s="7"/>
    </row>
    <row r="119" spans="2:24" s="20" customFormat="1" ht="13.5" thickBot="1">
      <c r="B119" s="353"/>
      <c r="C119" s="289"/>
      <c r="D119" s="289"/>
      <c r="G119" s="195"/>
      <c r="H119" s="367" t="s">
        <v>289</v>
      </c>
      <c r="I119" s="368"/>
      <c r="J119" s="368"/>
      <c r="K119" s="369" t="s">
        <v>37</v>
      </c>
      <c r="L119" s="369"/>
      <c r="M119" s="355">
        <v>845000</v>
      </c>
      <c r="N119" s="7"/>
      <c r="O119" s="7"/>
      <c r="P119" s="7"/>
      <c r="Q119" s="32"/>
      <c r="R119" s="7"/>
      <c r="S119" s="7"/>
      <c r="T119" s="7"/>
      <c r="U119" s="7"/>
      <c r="V119" s="7"/>
      <c r="W119" s="7"/>
      <c r="X119" s="7"/>
    </row>
    <row r="120" spans="2:24" s="20" customFormat="1" ht="13">
      <c r="J120" s="54"/>
      <c r="K120" s="7"/>
      <c r="L120" s="7"/>
      <c r="M120" s="7"/>
      <c r="N120" s="7"/>
      <c r="O120" s="7"/>
      <c r="P120" s="7"/>
      <c r="Q120" s="32"/>
      <c r="R120" s="7"/>
      <c r="S120" s="7"/>
      <c r="T120" s="7"/>
      <c r="U120" s="7"/>
      <c r="V120" s="7"/>
      <c r="W120" s="7"/>
      <c r="X120" s="7"/>
    </row>
    <row r="121" spans="2:24" s="20" customFormat="1" ht="23">
      <c r="B121" s="390" t="s">
        <v>157</v>
      </c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7"/>
      <c r="O121" s="7"/>
      <c r="P121" s="7"/>
      <c r="Q121" s="32"/>
      <c r="R121" s="7"/>
      <c r="S121" s="7"/>
      <c r="T121" s="7"/>
      <c r="U121" s="7"/>
      <c r="V121" s="7"/>
      <c r="W121" s="7"/>
      <c r="X121" s="7"/>
    </row>
    <row r="122" spans="2:24" s="20" customFormat="1" ht="6.65" customHeight="1">
      <c r="B122" s="7"/>
      <c r="D122" s="32"/>
      <c r="E122" s="32"/>
      <c r="F122" s="7"/>
      <c r="G122" s="7"/>
      <c r="H122" s="7"/>
      <c r="I122" s="7"/>
      <c r="J122" s="7"/>
      <c r="M122" s="26"/>
      <c r="N122" s="26"/>
      <c r="O122" s="26"/>
      <c r="P122" s="26"/>
      <c r="Q122" s="210"/>
      <c r="R122" s="26"/>
      <c r="S122" s="26"/>
      <c r="T122" s="26"/>
      <c r="U122" s="26"/>
      <c r="V122" s="26"/>
      <c r="W122" s="26"/>
      <c r="X122" s="26"/>
    </row>
    <row r="123" spans="2:24" s="20" customFormat="1" ht="13">
      <c r="B123" s="206" t="s">
        <v>162</v>
      </c>
      <c r="C123" s="62"/>
      <c r="D123" s="62"/>
      <c r="E123" s="63"/>
      <c r="F123" s="63"/>
      <c r="G123" s="63"/>
      <c r="H123" s="195" t="s">
        <v>164</v>
      </c>
      <c r="I123" s="195"/>
      <c r="J123" s="201"/>
      <c r="K123" s="63"/>
      <c r="L123" s="63"/>
      <c r="M123" s="63"/>
      <c r="N123" s="7"/>
      <c r="O123" s="7"/>
      <c r="P123" s="7"/>
      <c r="Q123" s="32"/>
      <c r="R123" s="7"/>
      <c r="S123" s="7"/>
      <c r="T123" s="7"/>
      <c r="U123" s="7"/>
      <c r="V123" s="7"/>
      <c r="W123" s="7"/>
      <c r="X123" s="7"/>
    </row>
    <row r="124" spans="2:24" s="20" customFormat="1" ht="13">
      <c r="B124" s="202" t="s">
        <v>54</v>
      </c>
      <c r="C124" s="195"/>
      <c r="D124" s="62"/>
      <c r="E124" s="63"/>
      <c r="F124" s="63"/>
      <c r="G124" s="63"/>
      <c r="H124" s="195" t="s">
        <v>234</v>
      </c>
      <c r="I124" s="195"/>
      <c r="J124" s="201"/>
      <c r="K124" s="63"/>
      <c r="L124" s="63"/>
      <c r="M124" s="63"/>
      <c r="N124" s="7"/>
      <c r="O124" s="7"/>
      <c r="P124" s="7"/>
      <c r="Q124" s="32"/>
      <c r="R124" s="7"/>
      <c r="S124" s="7"/>
      <c r="T124" s="7"/>
      <c r="U124" s="7"/>
      <c r="V124" s="7"/>
      <c r="W124" s="7"/>
      <c r="X124" s="7"/>
    </row>
    <row r="125" spans="2:24" s="20" customFormat="1" ht="13">
      <c r="B125" s="230" t="s">
        <v>51</v>
      </c>
      <c r="C125" s="195"/>
      <c r="D125" s="62"/>
      <c r="E125" s="63"/>
      <c r="F125" s="63"/>
      <c r="G125" s="63"/>
      <c r="H125" s="195" t="s">
        <v>256</v>
      </c>
      <c r="I125" s="195"/>
      <c r="J125" s="201"/>
      <c r="K125" s="63"/>
      <c r="L125" s="63"/>
      <c r="M125" s="63"/>
      <c r="N125" s="7"/>
      <c r="O125" s="7"/>
      <c r="P125" s="7"/>
      <c r="Q125" s="32"/>
      <c r="R125" s="7"/>
      <c r="S125" s="7"/>
      <c r="T125" s="7"/>
      <c r="U125" s="7"/>
      <c r="V125" s="7"/>
      <c r="W125" s="7"/>
      <c r="X125" s="7"/>
    </row>
    <row r="126" spans="2:24" s="20" customFormat="1">
      <c r="B126" s="218" t="s">
        <v>52</v>
      </c>
      <c r="C126" s="195"/>
      <c r="D126" s="62"/>
      <c r="E126" s="63"/>
      <c r="F126" s="63"/>
      <c r="G126" s="63"/>
      <c r="H126" s="195" t="s">
        <v>260</v>
      </c>
      <c r="N126" s="7"/>
      <c r="O126" s="7"/>
      <c r="P126" s="7"/>
      <c r="Q126" s="32"/>
      <c r="R126" s="7"/>
      <c r="S126" s="7"/>
      <c r="T126" s="7"/>
      <c r="U126" s="7"/>
      <c r="V126" s="7"/>
      <c r="W126" s="7"/>
      <c r="X126" s="7"/>
    </row>
    <row r="127" spans="2:24" s="20" customFormat="1" ht="13">
      <c r="B127" s="230" t="s">
        <v>286</v>
      </c>
      <c r="C127" s="195"/>
      <c r="D127" s="62"/>
      <c r="E127" s="63"/>
      <c r="F127" s="63"/>
      <c r="G127" s="63"/>
      <c r="H127" s="195" t="s">
        <v>227</v>
      </c>
      <c r="I127" s="195"/>
      <c r="J127" s="201"/>
      <c r="K127" s="63"/>
      <c r="L127" s="63"/>
      <c r="M127" s="63"/>
      <c r="N127" s="7"/>
      <c r="O127" s="7"/>
      <c r="P127" s="7"/>
      <c r="Q127" s="32"/>
      <c r="R127" s="7"/>
      <c r="S127" s="7"/>
      <c r="T127" s="7"/>
      <c r="U127" s="7"/>
      <c r="V127" s="7"/>
      <c r="W127" s="7"/>
      <c r="X127" s="7"/>
    </row>
    <row r="128" spans="2:24" s="20" customFormat="1" ht="14.5" customHeight="1">
      <c r="B128" s="232" t="s">
        <v>72</v>
      </c>
      <c r="C128" s="217"/>
      <c r="D128" s="217"/>
      <c r="E128" s="191"/>
      <c r="F128" s="191"/>
      <c r="G128" s="196"/>
      <c r="H128" s="195" t="s">
        <v>228</v>
      </c>
      <c r="I128" s="195"/>
      <c r="J128" s="201"/>
      <c r="K128" s="63"/>
      <c r="L128" s="63"/>
      <c r="M128" s="63"/>
      <c r="N128" s="7"/>
      <c r="O128" s="7"/>
      <c r="P128" s="7"/>
      <c r="Q128" s="32"/>
      <c r="R128" s="7"/>
      <c r="S128" s="7"/>
      <c r="T128" s="7"/>
      <c r="U128" s="7"/>
      <c r="V128" s="7"/>
      <c r="W128" s="7"/>
      <c r="X128" s="7"/>
    </row>
    <row r="129" spans="2:24" s="20" customFormat="1" ht="13">
      <c r="B129" s="218" t="s">
        <v>33</v>
      </c>
      <c r="C129" s="195"/>
      <c r="D129" s="62"/>
      <c r="E129" s="63"/>
      <c r="F129" s="63"/>
      <c r="G129" s="71"/>
      <c r="H129" s="195" t="s">
        <v>267</v>
      </c>
      <c r="I129" s="195"/>
      <c r="J129" s="201"/>
      <c r="K129" s="63"/>
      <c r="L129" s="63"/>
      <c r="M129" s="63"/>
      <c r="N129" s="7"/>
      <c r="O129" s="7"/>
      <c r="P129" s="7"/>
      <c r="Q129" s="32"/>
      <c r="R129" s="7"/>
      <c r="S129" s="7"/>
      <c r="T129" s="7"/>
      <c r="U129" s="7"/>
      <c r="V129" s="7"/>
      <c r="W129" s="7"/>
      <c r="X129" s="7"/>
    </row>
    <row r="130" spans="2:24" s="20" customFormat="1" ht="13">
      <c r="B130" s="202" t="s">
        <v>34</v>
      </c>
      <c r="C130" s="195"/>
      <c r="D130" s="62"/>
      <c r="E130" s="63"/>
      <c r="F130" s="63"/>
      <c r="G130" s="71"/>
      <c r="H130" s="195" t="s">
        <v>229</v>
      </c>
      <c r="I130" s="195"/>
      <c r="J130" s="201"/>
      <c r="K130" s="63"/>
      <c r="L130" s="63"/>
      <c r="M130" s="63"/>
      <c r="N130" s="7"/>
      <c r="O130" s="7"/>
      <c r="P130" s="7"/>
      <c r="Q130" s="32"/>
      <c r="R130" s="7"/>
      <c r="S130" s="7"/>
      <c r="T130" s="7"/>
      <c r="U130" s="7"/>
      <c r="V130" s="7"/>
      <c r="W130" s="7"/>
      <c r="X130" s="7"/>
    </row>
    <row r="131" spans="2:24" s="20" customFormat="1" ht="13">
      <c r="B131" s="219" t="s">
        <v>35</v>
      </c>
      <c r="C131" s="195"/>
      <c r="D131" s="62"/>
      <c r="E131" s="63"/>
      <c r="F131" s="63"/>
      <c r="G131" s="71"/>
      <c r="H131" s="195" t="s">
        <v>275</v>
      </c>
      <c r="I131" s="195"/>
      <c r="J131" s="201"/>
      <c r="K131" s="63"/>
      <c r="L131" s="63"/>
      <c r="M131" s="63"/>
      <c r="N131" s="7"/>
      <c r="O131" s="7"/>
      <c r="P131" s="7"/>
      <c r="Q131" s="32"/>
      <c r="R131" s="7"/>
      <c r="S131" s="7"/>
      <c r="T131" s="7"/>
      <c r="U131" s="7"/>
      <c r="V131" s="7"/>
      <c r="W131" s="7"/>
      <c r="X131" s="7"/>
    </row>
    <row r="132" spans="2:24" s="20" customFormat="1" ht="13">
      <c r="B132" s="201" t="s">
        <v>71</v>
      </c>
      <c r="C132" s="69"/>
      <c r="D132" s="62"/>
      <c r="E132" s="63"/>
      <c r="F132" s="63"/>
      <c r="G132" s="71"/>
      <c r="H132" s="195" t="s">
        <v>311</v>
      </c>
      <c r="I132" s="195"/>
      <c r="J132" s="201"/>
      <c r="K132" s="63"/>
      <c r="L132" s="63"/>
      <c r="M132" s="63"/>
      <c r="N132" s="7"/>
      <c r="O132" s="7"/>
      <c r="P132" s="7"/>
      <c r="Q132" s="32"/>
      <c r="R132" s="7"/>
      <c r="S132" s="7"/>
      <c r="T132" s="7"/>
      <c r="U132" s="7"/>
      <c r="V132" s="7"/>
      <c r="W132" s="7"/>
      <c r="X132" s="7"/>
    </row>
    <row r="133" spans="2:24" s="20" customFormat="1" ht="13.5" thickBot="1">
      <c r="B133" s="201"/>
      <c r="C133" s="69"/>
      <c r="D133" s="62"/>
      <c r="E133" s="63"/>
      <c r="F133" s="63"/>
      <c r="G133" s="234"/>
      <c r="H133" s="195"/>
      <c r="I133" s="195"/>
      <c r="J133" s="201"/>
      <c r="K133" s="63"/>
      <c r="L133" s="63"/>
      <c r="M133" s="63"/>
      <c r="N133" s="7"/>
      <c r="O133" s="7"/>
      <c r="P133" s="7"/>
      <c r="Q133" s="32"/>
      <c r="R133" s="7"/>
      <c r="S133" s="7"/>
      <c r="T133" s="7"/>
      <c r="U133" s="7"/>
      <c r="V133" s="7"/>
      <c r="W133" s="7"/>
      <c r="X133" s="7"/>
    </row>
    <row r="134" spans="2:24" s="20" customFormat="1" ht="26.15" customHeight="1">
      <c r="B134" s="377" t="s">
        <v>304</v>
      </c>
      <c r="C134" s="378"/>
      <c r="D134" s="378"/>
      <c r="E134" s="248" t="s">
        <v>291</v>
      </c>
      <c r="F134" s="361" t="s">
        <v>382</v>
      </c>
      <c r="G134" s="234"/>
      <c r="H134" s="239" t="s">
        <v>299</v>
      </c>
      <c r="I134" s="240"/>
      <c r="J134" s="240"/>
      <c r="K134" s="248" t="s">
        <v>291</v>
      </c>
      <c r="L134" s="398" t="s">
        <v>302</v>
      </c>
      <c r="M134" s="399"/>
      <c r="N134" s="7"/>
      <c r="O134" s="7"/>
      <c r="P134" s="7"/>
      <c r="Q134" s="32"/>
      <c r="R134" s="7"/>
      <c r="S134" s="7"/>
      <c r="T134" s="7"/>
      <c r="U134" s="7"/>
      <c r="V134" s="7"/>
      <c r="W134" s="7"/>
      <c r="X134" s="7"/>
    </row>
    <row r="135" spans="2:24" s="20" customFormat="1" ht="13">
      <c r="B135" s="236" t="s">
        <v>295</v>
      </c>
      <c r="C135" s="69"/>
      <c r="D135" s="69"/>
      <c r="E135" s="241" t="s">
        <v>46</v>
      </c>
      <c r="F135" s="247">
        <f>F136*1.27</f>
        <v>222250</v>
      </c>
      <c r="G135" s="234"/>
      <c r="H135" s="236" t="s">
        <v>296</v>
      </c>
      <c r="I135" s="69"/>
      <c r="J135" s="69"/>
      <c r="K135" s="241"/>
      <c r="L135" s="208"/>
      <c r="M135" s="249"/>
      <c r="N135" s="7"/>
      <c r="O135" s="7"/>
      <c r="P135" s="7"/>
      <c r="Q135" s="32"/>
      <c r="R135" s="7"/>
      <c r="S135" s="7"/>
      <c r="T135" s="7"/>
      <c r="U135" s="7"/>
      <c r="V135" s="7"/>
      <c r="W135" s="7"/>
      <c r="X135" s="7"/>
    </row>
    <row r="136" spans="2:24" s="20" customFormat="1" ht="13.5" thickBot="1">
      <c r="B136" s="237" t="s">
        <v>290</v>
      </c>
      <c r="C136" s="238"/>
      <c r="D136" s="238"/>
      <c r="E136" s="242" t="s">
        <v>37</v>
      </c>
      <c r="F136" s="336">
        <v>175000</v>
      </c>
      <c r="G136" s="234"/>
      <c r="H136" s="236" t="s">
        <v>297</v>
      </c>
      <c r="I136" s="69"/>
      <c r="J136" s="69"/>
      <c r="K136" s="241" t="s">
        <v>46</v>
      </c>
      <c r="L136" s="241"/>
      <c r="M136" s="247">
        <f>M137*1.27</f>
        <v>1073150</v>
      </c>
      <c r="N136" s="7"/>
      <c r="O136" s="7"/>
      <c r="P136" s="7"/>
      <c r="Q136" s="32"/>
      <c r="R136" s="7"/>
      <c r="S136" s="7"/>
      <c r="T136" s="7"/>
      <c r="U136" s="7"/>
      <c r="V136" s="7"/>
      <c r="W136" s="7"/>
      <c r="X136" s="7"/>
    </row>
    <row r="137" spans="2:24" s="20" customFormat="1" ht="13.5" thickBot="1">
      <c r="G137" s="234"/>
      <c r="H137" s="237" t="s">
        <v>289</v>
      </c>
      <c r="I137" s="238"/>
      <c r="J137" s="238"/>
      <c r="K137" s="242" t="s">
        <v>37</v>
      </c>
      <c r="L137" s="242"/>
      <c r="M137" s="336">
        <v>845000</v>
      </c>
      <c r="N137" s="7"/>
      <c r="O137" s="7"/>
      <c r="P137" s="7"/>
      <c r="Q137" s="32"/>
      <c r="R137" s="7"/>
      <c r="S137" s="7"/>
      <c r="T137" s="7"/>
      <c r="U137" s="7"/>
      <c r="V137" s="7"/>
      <c r="W137" s="7"/>
      <c r="X137" s="7"/>
    </row>
    <row r="138" spans="2:24" s="20" customFormat="1" ht="13.5" thickBot="1">
      <c r="B138" s="200"/>
      <c r="C138" s="69"/>
      <c r="D138" s="69"/>
      <c r="G138" s="234"/>
      <c r="H138" s="195"/>
      <c r="I138" s="195"/>
      <c r="J138" s="201"/>
      <c r="K138" s="63"/>
      <c r="L138" s="63"/>
      <c r="M138" s="63"/>
      <c r="N138" s="7"/>
      <c r="O138" s="7"/>
      <c r="P138" s="7"/>
      <c r="Q138" s="32"/>
      <c r="R138" s="7"/>
      <c r="S138" s="7"/>
      <c r="T138" s="7"/>
      <c r="U138" s="7"/>
      <c r="V138" s="7"/>
      <c r="W138" s="7"/>
      <c r="X138" s="7"/>
    </row>
    <row r="139" spans="2:24" s="20" customFormat="1" ht="25.5" customHeight="1">
      <c r="B139" s="200"/>
      <c r="C139" s="69"/>
      <c r="D139" s="69"/>
      <c r="G139" s="234"/>
      <c r="H139" s="239" t="s">
        <v>299</v>
      </c>
      <c r="I139" s="240"/>
      <c r="J139" s="240"/>
      <c r="K139" s="248" t="s">
        <v>291</v>
      </c>
      <c r="L139" s="398" t="s">
        <v>303</v>
      </c>
      <c r="M139" s="399"/>
      <c r="N139" s="7"/>
      <c r="O139" s="7"/>
      <c r="P139" s="7"/>
      <c r="Q139" s="32"/>
      <c r="R139" s="7"/>
      <c r="S139" s="7"/>
      <c r="T139" s="7"/>
      <c r="U139" s="7"/>
      <c r="V139" s="7"/>
      <c r="W139" s="7"/>
      <c r="X139" s="7"/>
    </row>
    <row r="140" spans="2:24" s="20" customFormat="1" ht="13">
      <c r="B140" s="201"/>
      <c r="C140" s="69"/>
      <c r="D140" s="62"/>
      <c r="E140" s="63"/>
      <c r="F140" s="63"/>
      <c r="G140" s="234"/>
      <c r="H140" s="236" t="s">
        <v>298</v>
      </c>
      <c r="I140" s="69"/>
      <c r="J140" s="69"/>
      <c r="K140" s="241" t="s">
        <v>46</v>
      </c>
      <c r="L140" s="241"/>
      <c r="M140" s="247">
        <f>M141*1.27</f>
        <v>565150</v>
      </c>
      <c r="N140" s="7"/>
      <c r="O140" s="7"/>
      <c r="P140" s="7"/>
      <c r="Q140" s="32"/>
      <c r="R140" s="7"/>
      <c r="S140" s="7"/>
      <c r="T140" s="7"/>
      <c r="U140" s="7"/>
      <c r="V140" s="7"/>
      <c r="W140" s="7"/>
      <c r="X140" s="7"/>
    </row>
    <row r="141" spans="2:24" s="20" customFormat="1" ht="13.5" thickBot="1">
      <c r="B141" s="201"/>
      <c r="C141" s="69"/>
      <c r="D141" s="62"/>
      <c r="E141" s="63"/>
      <c r="F141" s="63"/>
      <c r="G141" s="234"/>
      <c r="H141" s="237"/>
      <c r="I141" s="238"/>
      <c r="J141" s="238"/>
      <c r="K141" s="242" t="s">
        <v>37</v>
      </c>
      <c r="L141" s="242"/>
      <c r="M141" s="336">
        <v>445000</v>
      </c>
      <c r="N141" s="7"/>
      <c r="O141" s="7"/>
      <c r="P141" s="7"/>
      <c r="Q141" s="32"/>
      <c r="R141" s="7"/>
      <c r="S141" s="7"/>
      <c r="T141" s="7"/>
      <c r="U141" s="7"/>
      <c r="V141" s="7"/>
      <c r="W141" s="7"/>
      <c r="X141" s="7"/>
    </row>
    <row r="142" spans="2:24" s="20" customFormat="1" ht="13">
      <c r="G142" s="191"/>
      <c r="H142" s="195"/>
      <c r="I142" s="195"/>
      <c r="J142" s="201"/>
      <c r="K142" s="63"/>
      <c r="L142" s="63"/>
      <c r="M142" s="63"/>
      <c r="N142" s="7"/>
      <c r="O142" s="7"/>
      <c r="P142" s="7"/>
      <c r="Q142" s="32"/>
      <c r="R142" s="7"/>
      <c r="S142" s="7"/>
      <c r="T142" s="7"/>
      <c r="U142" s="7"/>
      <c r="V142" s="7"/>
      <c r="W142" s="7"/>
      <c r="X142" s="7"/>
    </row>
    <row r="143" spans="2:24" s="20" customFormat="1" ht="23">
      <c r="B143" s="390" t="s">
        <v>158</v>
      </c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7"/>
      <c r="O143" s="7"/>
      <c r="P143" s="7"/>
      <c r="Q143" s="32"/>
      <c r="R143" s="7"/>
      <c r="S143" s="7"/>
      <c r="T143" s="7"/>
      <c r="U143" s="7"/>
      <c r="V143" s="7"/>
      <c r="W143" s="7"/>
      <c r="X143" s="7"/>
    </row>
    <row r="144" spans="2:24" s="20" customFormat="1" ht="6.65" customHeight="1">
      <c r="B144" s="7"/>
      <c r="D144" s="32"/>
      <c r="E144" s="32"/>
      <c r="F144" s="7"/>
      <c r="G144" s="7"/>
      <c r="H144" s="7"/>
      <c r="I144" s="7"/>
      <c r="J144" s="7"/>
      <c r="M144" s="26"/>
      <c r="N144" s="26"/>
      <c r="O144" s="26"/>
      <c r="P144" s="26"/>
      <c r="Q144" s="210"/>
      <c r="R144" s="26"/>
      <c r="S144" s="26"/>
      <c r="T144" s="26"/>
      <c r="U144" s="26"/>
      <c r="V144" s="26"/>
      <c r="W144" s="26"/>
      <c r="X144" s="26"/>
    </row>
    <row r="145" spans="2:24" s="20" customFormat="1" ht="13">
      <c r="B145" s="195" t="s">
        <v>230</v>
      </c>
      <c r="C145" s="195"/>
      <c r="D145" s="195"/>
      <c r="E145" s="195"/>
      <c r="F145" s="195"/>
      <c r="G145" s="195"/>
      <c r="H145" s="195" t="s">
        <v>231</v>
      </c>
      <c r="I145" s="195"/>
      <c r="J145" s="201"/>
      <c r="K145" s="63"/>
      <c r="L145" s="63"/>
      <c r="M145" s="63"/>
      <c r="N145" s="7"/>
      <c r="O145" s="7"/>
      <c r="P145" s="7"/>
      <c r="Q145" s="32"/>
      <c r="R145" s="7"/>
      <c r="S145" s="7"/>
      <c r="T145" s="7"/>
      <c r="U145" s="7"/>
      <c r="V145" s="7"/>
      <c r="W145" s="7"/>
      <c r="X145" s="7"/>
    </row>
    <row r="146" spans="2:24" s="20" customFormat="1" ht="13">
      <c r="B146" s="195" t="s">
        <v>278</v>
      </c>
      <c r="C146" s="195"/>
      <c r="D146" s="195"/>
      <c r="E146" s="195"/>
      <c r="F146" s="195"/>
      <c r="G146" s="195"/>
      <c r="H146" s="195"/>
      <c r="I146" s="195"/>
      <c r="J146" s="201"/>
      <c r="K146" s="63"/>
      <c r="L146" s="63"/>
      <c r="M146" s="63"/>
      <c r="N146" s="7"/>
      <c r="O146" s="7"/>
      <c r="P146" s="7"/>
      <c r="Q146" s="32"/>
      <c r="R146" s="7"/>
      <c r="S146" s="7"/>
      <c r="T146" s="7"/>
      <c r="U146" s="7"/>
      <c r="V146" s="7"/>
      <c r="W146" s="7"/>
      <c r="X146" s="7"/>
    </row>
    <row r="147" spans="2:24" s="20" customFormat="1" ht="13.5" thickBot="1">
      <c r="B147" s="195"/>
      <c r="C147" s="195"/>
      <c r="D147" s="195"/>
      <c r="E147" s="195"/>
      <c r="F147" s="195"/>
      <c r="G147" s="195"/>
      <c r="H147" s="195"/>
      <c r="I147" s="195"/>
      <c r="J147" s="201"/>
      <c r="K147" s="63"/>
      <c r="L147" s="63"/>
      <c r="M147" s="63"/>
      <c r="N147" s="7"/>
      <c r="O147" s="7"/>
      <c r="P147" s="7"/>
      <c r="Q147" s="32"/>
      <c r="R147" s="7"/>
      <c r="S147" s="7"/>
      <c r="T147" s="7"/>
      <c r="U147" s="7"/>
      <c r="V147" s="7"/>
      <c r="W147" s="7"/>
      <c r="X147" s="7"/>
    </row>
    <row r="148" spans="2:24" s="20" customFormat="1" ht="31" customHeight="1">
      <c r="B148" s="377" t="s">
        <v>304</v>
      </c>
      <c r="C148" s="378"/>
      <c r="D148" s="378"/>
      <c r="E148" s="248" t="s">
        <v>291</v>
      </c>
      <c r="F148" s="361" t="s">
        <v>382</v>
      </c>
      <c r="G148" s="234"/>
      <c r="H148" s="239" t="s">
        <v>299</v>
      </c>
      <c r="I148" s="240"/>
      <c r="J148" s="240"/>
      <c r="K148" s="248" t="s">
        <v>291</v>
      </c>
      <c r="L148" s="398" t="s">
        <v>302</v>
      </c>
      <c r="M148" s="399"/>
      <c r="N148" s="7"/>
      <c r="O148" s="7"/>
      <c r="P148" s="7"/>
      <c r="Q148" s="32"/>
      <c r="R148" s="7"/>
      <c r="S148" s="7"/>
      <c r="T148" s="7"/>
      <c r="U148" s="7"/>
      <c r="V148" s="7"/>
      <c r="W148" s="7"/>
      <c r="X148" s="7"/>
    </row>
    <row r="149" spans="2:24" s="20" customFormat="1" ht="13">
      <c r="B149" s="236" t="s">
        <v>295</v>
      </c>
      <c r="C149" s="69"/>
      <c r="D149" s="69"/>
      <c r="E149" s="241" t="s">
        <v>46</v>
      </c>
      <c r="F149" s="247">
        <f>F150*1.27</f>
        <v>222250</v>
      </c>
      <c r="G149" s="234"/>
      <c r="H149" s="236" t="s">
        <v>296</v>
      </c>
      <c r="I149" s="69"/>
      <c r="J149" s="69"/>
      <c r="K149" s="241"/>
      <c r="L149" s="208"/>
      <c r="M149" s="249"/>
      <c r="N149" s="7"/>
      <c r="O149" s="7"/>
      <c r="P149" s="7"/>
      <c r="Q149" s="32"/>
      <c r="R149" s="7"/>
      <c r="S149" s="7"/>
      <c r="T149" s="7"/>
      <c r="U149" s="7"/>
      <c r="V149" s="7"/>
      <c r="W149" s="7"/>
      <c r="X149" s="7"/>
    </row>
    <row r="150" spans="2:24" s="20" customFormat="1" ht="13.5" thickBot="1">
      <c r="B150" s="237" t="s">
        <v>290</v>
      </c>
      <c r="C150" s="238"/>
      <c r="D150" s="238"/>
      <c r="E150" s="242" t="s">
        <v>37</v>
      </c>
      <c r="F150" s="336">
        <v>175000</v>
      </c>
      <c r="G150" s="234"/>
      <c r="H150" s="236" t="s">
        <v>297</v>
      </c>
      <c r="I150" s="69"/>
      <c r="J150" s="69"/>
      <c r="K150" s="241" t="s">
        <v>46</v>
      </c>
      <c r="L150" s="241"/>
      <c r="M150" s="247">
        <f>M151*1.27</f>
        <v>1073150</v>
      </c>
      <c r="N150" s="7"/>
      <c r="O150" s="7"/>
      <c r="P150" s="7"/>
      <c r="Q150" s="32"/>
      <c r="R150" s="7"/>
      <c r="S150" s="7"/>
      <c r="T150" s="7"/>
      <c r="U150" s="7"/>
      <c r="V150" s="7"/>
      <c r="W150" s="7"/>
      <c r="X150" s="7"/>
    </row>
    <row r="151" spans="2:24" s="20" customFormat="1" ht="13.5" thickBot="1">
      <c r="G151" s="234"/>
      <c r="H151" s="237" t="s">
        <v>289</v>
      </c>
      <c r="I151" s="238"/>
      <c r="J151" s="238"/>
      <c r="K151" s="242" t="s">
        <v>37</v>
      </c>
      <c r="L151" s="242"/>
      <c r="M151" s="336">
        <v>845000</v>
      </c>
      <c r="N151" s="7"/>
      <c r="O151" s="7"/>
      <c r="P151" s="7"/>
      <c r="Q151" s="32"/>
      <c r="R151" s="7"/>
      <c r="S151" s="7"/>
      <c r="T151" s="7"/>
      <c r="U151" s="7"/>
      <c r="V151" s="7"/>
      <c r="W151" s="7"/>
      <c r="X151" s="7"/>
    </row>
    <row r="152" spans="2:24" s="20" customFormat="1" ht="13">
      <c r="G152" s="195"/>
      <c r="J152" s="54"/>
      <c r="K152" s="7"/>
      <c r="L152" s="7"/>
      <c r="M152" s="7"/>
      <c r="N152" s="7"/>
      <c r="O152" s="7"/>
      <c r="P152" s="7"/>
      <c r="Q152" s="32"/>
      <c r="R152" s="7"/>
      <c r="S152" s="7"/>
      <c r="T152" s="7"/>
      <c r="U152" s="7"/>
      <c r="V152" s="7"/>
      <c r="W152" s="7"/>
      <c r="X152" s="7"/>
    </row>
    <row r="153" spans="2:24" s="20" customFormat="1" ht="23">
      <c r="B153" s="390" t="s">
        <v>159</v>
      </c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7"/>
      <c r="O153" s="7"/>
      <c r="P153" s="7"/>
      <c r="Q153" s="32"/>
      <c r="R153" s="7"/>
      <c r="S153" s="7"/>
      <c r="T153" s="7"/>
      <c r="U153" s="7"/>
      <c r="V153" s="7"/>
      <c r="W153" s="7"/>
      <c r="X153" s="7"/>
    </row>
    <row r="154" spans="2:24" s="20" customFormat="1" ht="6.65" customHeight="1">
      <c r="B154" s="7"/>
      <c r="D154" s="32"/>
      <c r="E154" s="32"/>
      <c r="F154" s="7"/>
      <c r="G154" s="7"/>
      <c r="H154" s="7"/>
      <c r="I154" s="7"/>
      <c r="J154" s="7"/>
      <c r="M154" s="26"/>
      <c r="N154" s="26"/>
      <c r="O154" s="26"/>
      <c r="P154" s="26"/>
      <c r="Q154" s="210"/>
      <c r="R154" s="26"/>
      <c r="S154" s="26"/>
      <c r="T154" s="26"/>
      <c r="U154" s="26"/>
      <c r="V154" s="26"/>
      <c r="W154" s="26"/>
      <c r="X154" s="26"/>
    </row>
    <row r="155" spans="2:24" s="20" customFormat="1" ht="13">
      <c r="B155" s="195" t="s">
        <v>233</v>
      </c>
      <c r="C155" s="195"/>
      <c r="D155" s="195"/>
      <c r="E155" s="195"/>
      <c r="F155" s="195"/>
      <c r="G155" s="195"/>
      <c r="H155" s="63" t="s">
        <v>254</v>
      </c>
      <c r="I155" s="195"/>
      <c r="J155" s="201"/>
      <c r="K155" s="63"/>
      <c r="L155" s="63"/>
      <c r="M155" s="63"/>
      <c r="N155" s="7"/>
      <c r="O155" s="7"/>
      <c r="P155" s="7"/>
      <c r="Q155" s="32"/>
      <c r="R155" s="7"/>
      <c r="S155" s="7"/>
      <c r="T155" s="7"/>
      <c r="U155" s="7"/>
      <c r="V155" s="7"/>
      <c r="W155" s="7"/>
      <c r="X155" s="7"/>
    </row>
    <row r="156" spans="2:24" s="20" customFormat="1" ht="13">
      <c r="B156" s="195" t="s">
        <v>241</v>
      </c>
      <c r="C156" s="195"/>
      <c r="D156" s="195"/>
      <c r="E156" s="195"/>
      <c r="F156" s="195"/>
      <c r="G156" s="195"/>
      <c r="H156" s="195" t="s">
        <v>255</v>
      </c>
      <c r="I156" s="195"/>
      <c r="J156" s="201"/>
      <c r="K156" s="63"/>
      <c r="L156" s="63"/>
      <c r="M156" s="63"/>
      <c r="N156" s="7"/>
      <c r="O156" s="7"/>
      <c r="P156" s="7"/>
      <c r="Q156" s="32"/>
      <c r="R156" s="7"/>
      <c r="S156" s="7"/>
      <c r="T156" s="7"/>
      <c r="U156" s="7"/>
      <c r="V156" s="7"/>
      <c r="W156" s="7"/>
      <c r="X156" s="7"/>
    </row>
    <row r="157" spans="2:24" s="20" customFormat="1" ht="13">
      <c r="B157" s="195" t="s">
        <v>190</v>
      </c>
      <c r="C157" s="195"/>
      <c r="D157" s="195"/>
      <c r="E157" s="195"/>
      <c r="F157" s="195"/>
      <c r="G157" s="195"/>
      <c r="H157" s="195" t="s">
        <v>258</v>
      </c>
      <c r="I157" s="195"/>
      <c r="J157" s="201"/>
      <c r="K157" s="63"/>
      <c r="L157" s="63"/>
      <c r="M157" s="63"/>
      <c r="N157" s="7"/>
      <c r="O157" s="7"/>
      <c r="P157" s="7"/>
      <c r="Q157" s="32"/>
      <c r="R157" s="7"/>
      <c r="S157" s="7"/>
      <c r="T157" s="7"/>
      <c r="U157" s="7"/>
      <c r="V157" s="7"/>
      <c r="W157" s="7"/>
      <c r="X157" s="7"/>
    </row>
    <row r="158" spans="2:24" s="20" customFormat="1" ht="13">
      <c r="B158" s="195" t="s">
        <v>246</v>
      </c>
      <c r="C158" s="195"/>
      <c r="D158" s="195"/>
      <c r="E158" s="195"/>
      <c r="F158" s="195"/>
      <c r="G158" s="195"/>
      <c r="H158" s="195" t="s">
        <v>265</v>
      </c>
      <c r="I158" s="195"/>
      <c r="J158" s="201"/>
      <c r="K158" s="63"/>
      <c r="L158" s="63"/>
      <c r="M158" s="63"/>
      <c r="N158" s="7"/>
      <c r="O158" s="7"/>
      <c r="P158" s="7"/>
      <c r="Q158" s="32"/>
      <c r="R158" s="7"/>
      <c r="S158" s="7"/>
      <c r="T158" s="7"/>
      <c r="U158" s="7"/>
      <c r="V158" s="7"/>
      <c r="W158" s="7"/>
      <c r="X158" s="7"/>
    </row>
    <row r="159" spans="2:24" s="20" customFormat="1" ht="13">
      <c r="B159" s="195" t="s">
        <v>381</v>
      </c>
      <c r="C159" s="195"/>
      <c r="D159" s="195"/>
      <c r="E159" s="195"/>
      <c r="F159" s="195"/>
      <c r="G159" s="195"/>
      <c r="H159" s="195" t="s">
        <v>269</v>
      </c>
      <c r="I159" s="195"/>
      <c r="J159" s="201"/>
      <c r="K159" s="63"/>
      <c r="L159" s="63"/>
      <c r="M159" s="63"/>
      <c r="N159" s="7"/>
      <c r="O159" s="7"/>
      <c r="P159" s="7"/>
      <c r="Q159" s="32"/>
      <c r="R159" s="7"/>
      <c r="S159" s="7"/>
      <c r="T159" s="7"/>
      <c r="U159" s="7"/>
      <c r="V159" s="7"/>
      <c r="W159" s="7"/>
      <c r="X159" s="7"/>
    </row>
    <row r="160" spans="2:24" s="20" customFormat="1" ht="13">
      <c r="B160" s="195" t="s">
        <v>376</v>
      </c>
      <c r="C160" s="195"/>
      <c r="D160" s="195"/>
      <c r="E160" s="195"/>
      <c r="F160" s="195"/>
      <c r="G160" s="195"/>
      <c r="H160" s="195"/>
      <c r="I160" s="195"/>
      <c r="J160" s="201"/>
      <c r="K160" s="63"/>
      <c r="L160" s="63"/>
      <c r="M160" s="63"/>
      <c r="N160" s="7"/>
      <c r="O160" s="7"/>
      <c r="P160" s="7"/>
      <c r="Q160" s="32"/>
      <c r="R160" s="7"/>
      <c r="S160" s="7"/>
      <c r="T160" s="7"/>
      <c r="U160" s="7"/>
      <c r="V160" s="7"/>
      <c r="W160" s="7"/>
      <c r="X160" s="7"/>
    </row>
    <row r="161" spans="2:24" s="20" customFormat="1" ht="13.5" thickBot="1">
      <c r="B161" s="195"/>
      <c r="C161" s="195"/>
      <c r="D161" s="195"/>
      <c r="E161" s="195"/>
      <c r="F161" s="195"/>
      <c r="G161" s="195"/>
      <c r="H161" s="195"/>
      <c r="I161" s="195"/>
      <c r="J161" s="201"/>
      <c r="K161" s="63"/>
      <c r="L161" s="63"/>
      <c r="M161" s="63"/>
      <c r="N161" s="7"/>
      <c r="O161" s="7"/>
      <c r="P161" s="7"/>
      <c r="Q161" s="32"/>
      <c r="R161" s="7"/>
      <c r="S161" s="7"/>
      <c r="T161" s="7"/>
      <c r="U161" s="7"/>
      <c r="V161" s="7"/>
      <c r="W161" s="7"/>
      <c r="X161" s="7"/>
    </row>
    <row r="162" spans="2:24" s="20" customFormat="1" ht="26.15" customHeight="1">
      <c r="B162" s="377" t="s">
        <v>304</v>
      </c>
      <c r="C162" s="378"/>
      <c r="D162" s="378"/>
      <c r="E162" s="248" t="s">
        <v>291</v>
      </c>
      <c r="F162" s="361" t="s">
        <v>385</v>
      </c>
      <c r="G162" s="195"/>
      <c r="H162" s="239" t="s">
        <v>299</v>
      </c>
      <c r="I162" s="240"/>
      <c r="J162" s="240"/>
      <c r="K162" s="248" t="s">
        <v>291</v>
      </c>
      <c r="L162" s="398" t="s">
        <v>302</v>
      </c>
      <c r="M162" s="399"/>
      <c r="N162" s="7"/>
      <c r="O162" s="7"/>
      <c r="P162" s="7"/>
      <c r="Q162" s="32"/>
      <c r="R162" s="7"/>
      <c r="S162" s="7"/>
      <c r="T162" s="7"/>
      <c r="U162" s="7"/>
      <c r="V162" s="7"/>
      <c r="W162" s="7"/>
      <c r="X162" s="7"/>
    </row>
    <row r="163" spans="2:24" s="20" customFormat="1" ht="13">
      <c r="B163" s="236" t="s">
        <v>290</v>
      </c>
      <c r="C163" s="69"/>
      <c r="D163" s="69"/>
      <c r="E163" s="241"/>
      <c r="F163" s="249"/>
      <c r="G163" s="195"/>
      <c r="H163" s="236" t="s">
        <v>296</v>
      </c>
      <c r="I163" s="69"/>
      <c r="J163" s="69"/>
      <c r="K163" s="241"/>
      <c r="L163" s="208"/>
      <c r="M163" s="249"/>
      <c r="N163" s="7"/>
      <c r="O163" s="7"/>
      <c r="P163" s="7"/>
      <c r="Q163" s="32"/>
      <c r="R163" s="7"/>
      <c r="S163" s="7"/>
      <c r="T163" s="7"/>
      <c r="U163" s="7"/>
      <c r="V163" s="7"/>
      <c r="W163" s="7"/>
      <c r="X163" s="7"/>
    </row>
    <row r="164" spans="2:24" s="20" customFormat="1" ht="13">
      <c r="B164" s="236" t="s">
        <v>300</v>
      </c>
      <c r="C164" s="69"/>
      <c r="D164" s="69"/>
      <c r="E164" s="241" t="s">
        <v>46</v>
      </c>
      <c r="F164" s="247">
        <f>F165*1.27</f>
        <v>444500</v>
      </c>
      <c r="G164" s="195"/>
      <c r="H164" s="236" t="s">
        <v>297</v>
      </c>
      <c r="I164" s="69"/>
      <c r="J164" s="69"/>
      <c r="K164" s="241" t="s">
        <v>46</v>
      </c>
      <c r="L164" s="241"/>
      <c r="M164" s="247">
        <f>M165*1.27</f>
        <v>1073150</v>
      </c>
      <c r="N164" s="7"/>
      <c r="O164" s="7"/>
      <c r="P164" s="7"/>
      <c r="Q164" s="32"/>
      <c r="R164" s="7"/>
      <c r="S164" s="7"/>
      <c r="T164" s="7"/>
      <c r="U164" s="7"/>
      <c r="V164" s="7"/>
      <c r="W164" s="7"/>
      <c r="X164" s="7"/>
    </row>
    <row r="165" spans="2:24" s="20" customFormat="1" ht="13.5" thickBot="1">
      <c r="B165" s="250" t="s">
        <v>301</v>
      </c>
      <c r="C165" s="238"/>
      <c r="D165" s="238"/>
      <c r="E165" s="242" t="s">
        <v>37</v>
      </c>
      <c r="F165" s="336">
        <v>350000</v>
      </c>
      <c r="G165" s="195"/>
      <c r="H165" s="237" t="s">
        <v>289</v>
      </c>
      <c r="I165" s="238"/>
      <c r="J165" s="238"/>
      <c r="K165" s="242" t="s">
        <v>37</v>
      </c>
      <c r="L165" s="242"/>
      <c r="M165" s="336">
        <v>845000</v>
      </c>
      <c r="N165" s="7"/>
      <c r="O165" s="7"/>
      <c r="P165" s="7"/>
      <c r="Q165" s="32"/>
      <c r="R165" s="7"/>
      <c r="S165" s="7"/>
      <c r="T165" s="7"/>
      <c r="U165" s="7"/>
      <c r="V165" s="7"/>
      <c r="W165" s="7"/>
      <c r="X165" s="7"/>
    </row>
    <row r="166" spans="2:24" s="20" customFormat="1" ht="13">
      <c r="B166" s="21"/>
      <c r="C166" s="21"/>
      <c r="D166" s="21"/>
      <c r="E166" s="21"/>
      <c r="J166" s="54"/>
      <c r="K166" s="7"/>
      <c r="L166" s="7"/>
      <c r="M166" s="7"/>
      <c r="N166" s="7"/>
      <c r="O166" s="7"/>
      <c r="P166" s="7"/>
      <c r="Q166" s="32"/>
      <c r="R166" s="7"/>
      <c r="S166" s="7"/>
      <c r="T166" s="7"/>
      <c r="U166" s="7"/>
      <c r="V166" s="7"/>
      <c r="W166" s="7"/>
      <c r="X166" s="7"/>
    </row>
    <row r="167" spans="2:24" s="20" customFormat="1" ht="23">
      <c r="B167" s="390" t="s">
        <v>160</v>
      </c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7"/>
      <c r="O167" s="7"/>
      <c r="P167" s="7"/>
      <c r="Q167" s="32"/>
      <c r="R167" s="7"/>
      <c r="S167" s="7"/>
      <c r="T167" s="7"/>
      <c r="U167" s="7"/>
      <c r="V167" s="7"/>
      <c r="W167" s="7"/>
      <c r="X167" s="7"/>
    </row>
    <row r="168" spans="2:24" s="20" customFormat="1" ht="6.65" customHeight="1">
      <c r="B168" s="7"/>
      <c r="D168" s="32"/>
      <c r="E168" s="32"/>
      <c r="F168" s="7"/>
      <c r="G168" s="7"/>
      <c r="H168" s="7"/>
      <c r="I168" s="7"/>
      <c r="J168" s="7"/>
      <c r="M168" s="26"/>
      <c r="N168" s="26"/>
      <c r="O168" s="26"/>
      <c r="P168" s="26"/>
      <c r="Q168" s="210"/>
      <c r="R168" s="26"/>
      <c r="S168" s="26"/>
      <c r="T168" s="26"/>
      <c r="U168" s="26"/>
      <c r="V168" s="26"/>
      <c r="W168" s="26"/>
      <c r="X168" s="26"/>
    </row>
    <row r="169" spans="2:24" s="20" customFormat="1" ht="13">
      <c r="B169" s="20" t="s">
        <v>236</v>
      </c>
      <c r="J169" s="54"/>
      <c r="K169" s="7"/>
      <c r="L169" s="7"/>
      <c r="M169" s="7"/>
      <c r="N169" s="7"/>
      <c r="O169" s="7"/>
      <c r="P169" s="7"/>
      <c r="Q169" s="32"/>
      <c r="R169" s="7"/>
      <c r="S169" s="7"/>
      <c r="T169" s="7"/>
      <c r="U169" s="7"/>
      <c r="V169" s="7"/>
      <c r="W169" s="7"/>
      <c r="X169" s="7"/>
    </row>
    <row r="170" spans="2:24" s="20" customFormat="1" ht="13.5" thickBot="1">
      <c r="J170" s="54"/>
      <c r="K170" s="7"/>
      <c r="L170" s="7"/>
      <c r="M170" s="7"/>
      <c r="N170" s="7"/>
      <c r="O170" s="7"/>
      <c r="P170" s="7"/>
      <c r="Q170" s="32"/>
      <c r="R170" s="7"/>
      <c r="S170" s="7"/>
      <c r="T170" s="7"/>
      <c r="U170" s="7"/>
      <c r="V170" s="7"/>
      <c r="W170" s="7"/>
      <c r="X170" s="7"/>
    </row>
    <row r="171" spans="2:24" s="20" customFormat="1" ht="27.65" customHeight="1">
      <c r="B171" s="377" t="s">
        <v>304</v>
      </c>
      <c r="C171" s="378"/>
      <c r="D171" s="378"/>
      <c r="E171" s="248" t="s">
        <v>291</v>
      </c>
      <c r="F171" s="352" t="s">
        <v>386</v>
      </c>
      <c r="J171" s="54"/>
      <c r="K171" s="7"/>
      <c r="L171" s="7"/>
      <c r="M171" s="7"/>
      <c r="N171" s="7"/>
      <c r="O171" s="7"/>
      <c r="P171" s="7"/>
      <c r="Q171" s="32"/>
      <c r="R171" s="7"/>
      <c r="S171" s="7"/>
      <c r="T171" s="7"/>
      <c r="U171" s="7"/>
      <c r="V171" s="7"/>
      <c r="W171" s="7"/>
      <c r="X171" s="7"/>
    </row>
    <row r="172" spans="2:24" s="20" customFormat="1" ht="13">
      <c r="B172" s="326" t="s">
        <v>290</v>
      </c>
      <c r="C172" s="15"/>
      <c r="D172" s="15"/>
      <c r="E172" s="327"/>
      <c r="F172" s="328"/>
      <c r="J172" s="54"/>
      <c r="K172" s="7"/>
      <c r="L172" s="7"/>
      <c r="M172" s="7"/>
      <c r="N172" s="7"/>
      <c r="O172" s="7"/>
      <c r="P172" s="7"/>
      <c r="Q172" s="32"/>
      <c r="R172" s="7"/>
      <c r="S172" s="7"/>
      <c r="T172" s="7"/>
      <c r="U172" s="7"/>
      <c r="V172" s="7"/>
      <c r="W172" s="7"/>
      <c r="X172" s="7"/>
    </row>
    <row r="173" spans="2:24" s="20" customFormat="1" ht="13">
      <c r="B173" s="326" t="s">
        <v>301</v>
      </c>
      <c r="C173" s="15"/>
      <c r="D173" s="15"/>
      <c r="E173" s="327"/>
      <c r="F173" s="329"/>
      <c r="J173" s="54"/>
      <c r="K173" s="7"/>
      <c r="L173" s="7"/>
      <c r="M173" s="7"/>
      <c r="N173" s="7"/>
      <c r="O173" s="7"/>
      <c r="P173" s="7"/>
      <c r="Q173" s="32"/>
      <c r="R173" s="7"/>
      <c r="S173" s="7"/>
      <c r="T173" s="7"/>
      <c r="U173" s="7"/>
      <c r="V173" s="7"/>
      <c r="W173" s="7"/>
      <c r="X173" s="7"/>
    </row>
    <row r="174" spans="2:24" s="20" customFormat="1" ht="13">
      <c r="B174" s="372" t="s">
        <v>388</v>
      </c>
      <c r="C174" s="15"/>
      <c r="D174" s="15"/>
      <c r="E174" s="327"/>
      <c r="F174" s="329"/>
      <c r="J174" s="54"/>
      <c r="K174" s="7"/>
      <c r="L174" s="7"/>
      <c r="M174" s="7"/>
      <c r="N174" s="7"/>
      <c r="O174" s="7"/>
      <c r="P174" s="7"/>
      <c r="Q174" s="32"/>
      <c r="R174" s="7"/>
      <c r="S174" s="7"/>
      <c r="T174" s="7"/>
      <c r="U174" s="7"/>
      <c r="V174" s="7"/>
      <c r="W174" s="7"/>
      <c r="X174" s="7"/>
    </row>
    <row r="175" spans="2:24" s="20" customFormat="1" ht="13">
      <c r="B175" s="372" t="s">
        <v>389</v>
      </c>
      <c r="C175" s="15"/>
      <c r="D175" s="15"/>
      <c r="E175" s="327" t="s">
        <v>46</v>
      </c>
      <c r="F175" s="247">
        <f>F176*1.27</f>
        <v>2000250</v>
      </c>
      <c r="J175" s="54"/>
      <c r="K175" s="7"/>
      <c r="L175" s="7"/>
      <c r="M175" s="7"/>
      <c r="N175" s="7"/>
      <c r="O175" s="7"/>
      <c r="P175" s="7"/>
      <c r="Q175" s="32"/>
      <c r="R175" s="7"/>
      <c r="S175" s="7"/>
      <c r="T175" s="7"/>
      <c r="U175" s="7"/>
      <c r="V175" s="7"/>
      <c r="W175" s="7"/>
      <c r="X175" s="7"/>
    </row>
    <row r="176" spans="2:24" s="20" customFormat="1" ht="13.5" thickBot="1">
      <c r="B176" s="373" t="s">
        <v>390</v>
      </c>
      <c r="C176" s="330"/>
      <c r="D176" s="330"/>
      <c r="E176" s="331" t="s">
        <v>37</v>
      </c>
      <c r="F176" s="336">
        <v>1575000</v>
      </c>
      <c r="J176" s="54"/>
      <c r="K176" s="7"/>
      <c r="L176" s="7"/>
      <c r="M176" s="7"/>
      <c r="N176" s="7"/>
      <c r="O176" s="7"/>
      <c r="P176" s="7"/>
      <c r="Q176" s="32"/>
      <c r="R176" s="7"/>
      <c r="S176" s="7"/>
      <c r="T176" s="7"/>
      <c r="U176" s="7"/>
      <c r="V176" s="7"/>
      <c r="W176" s="7"/>
      <c r="X176" s="7"/>
    </row>
    <row r="177" spans="2:25" s="20" customFormat="1" ht="13">
      <c r="J177" s="54"/>
      <c r="K177" s="7"/>
      <c r="L177" s="7"/>
      <c r="M177" s="7"/>
      <c r="N177" s="7"/>
      <c r="O177" s="7"/>
      <c r="P177" s="7"/>
      <c r="Q177" s="32"/>
      <c r="R177" s="7"/>
      <c r="S177" s="7"/>
      <c r="T177" s="7"/>
      <c r="U177" s="7"/>
      <c r="V177" s="7"/>
      <c r="W177" s="7"/>
      <c r="X177" s="7"/>
    </row>
    <row r="178" spans="2:25" s="8" customFormat="1" ht="15.5">
      <c r="B178" s="391" t="s">
        <v>36</v>
      </c>
      <c r="C178" s="391"/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26"/>
      <c r="O178" s="26"/>
      <c r="P178" s="26"/>
      <c r="Q178" s="210"/>
      <c r="R178" s="26"/>
      <c r="S178" s="26"/>
      <c r="T178" s="26"/>
      <c r="U178" s="26"/>
      <c r="V178" s="26"/>
      <c r="W178" s="26"/>
      <c r="X178" s="26"/>
      <c r="Y178" s="11"/>
    </row>
    <row r="179" spans="2:25" s="8" customFormat="1" ht="4.5" customHeight="1">
      <c r="C179" s="16"/>
      <c r="D179" s="34"/>
      <c r="E179" s="34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34"/>
      <c r="R179" s="16"/>
      <c r="S179" s="16"/>
      <c r="T179" s="16"/>
      <c r="U179" s="9"/>
      <c r="V179" s="11"/>
      <c r="W179" s="11"/>
      <c r="X179" s="11"/>
      <c r="Y179" s="11"/>
    </row>
    <row r="180" spans="2:25" s="20" customFormat="1" ht="13">
      <c r="B180" s="42" t="s">
        <v>151</v>
      </c>
      <c r="C180" s="43"/>
      <c r="D180" s="43"/>
      <c r="E180" s="44"/>
      <c r="F180" s="44"/>
      <c r="G180" s="44"/>
      <c r="H180" s="57"/>
      <c r="I180" s="57"/>
      <c r="J180" s="57"/>
      <c r="K180" s="57" t="s">
        <v>37</v>
      </c>
      <c r="L180" s="57"/>
      <c r="M180" s="51" t="s">
        <v>46</v>
      </c>
      <c r="N180" s="7"/>
      <c r="O180" s="7"/>
      <c r="P180" s="7"/>
      <c r="Q180" s="32"/>
      <c r="R180" s="7"/>
      <c r="S180" s="7"/>
      <c r="T180" s="7"/>
      <c r="U180" s="7"/>
      <c r="V180" s="7"/>
      <c r="W180" s="7"/>
      <c r="X180" s="7"/>
    </row>
    <row r="181" spans="2:25" s="20" customFormat="1" ht="13">
      <c r="B181" s="203" t="s">
        <v>54</v>
      </c>
      <c r="C181" s="69"/>
      <c r="D181" s="69"/>
      <c r="E181" s="193"/>
      <c r="F181" s="193"/>
      <c r="G181" s="193"/>
      <c r="H181" s="58"/>
      <c r="I181" s="58"/>
      <c r="J181" s="64"/>
      <c r="K181" s="64">
        <v>170000</v>
      </c>
      <c r="L181" s="64"/>
      <c r="M181" s="65">
        <f>K181*1.27</f>
        <v>215900</v>
      </c>
      <c r="N181" s="7"/>
      <c r="O181" s="7"/>
      <c r="P181" s="7"/>
      <c r="Q181" s="32"/>
      <c r="R181" s="7"/>
      <c r="S181" s="7"/>
      <c r="T181" s="7"/>
      <c r="U181" s="7"/>
      <c r="V181" s="7"/>
      <c r="W181" s="7"/>
      <c r="X181" s="7"/>
    </row>
    <row r="182" spans="2:25" s="20" customFormat="1" ht="13">
      <c r="B182" s="213" t="s">
        <v>51</v>
      </c>
      <c r="C182" s="69"/>
      <c r="D182" s="69"/>
      <c r="E182" s="193"/>
      <c r="F182" s="193"/>
      <c r="G182" s="193"/>
      <c r="H182" s="16"/>
      <c r="I182" s="16"/>
      <c r="J182" s="16"/>
      <c r="K182" s="16"/>
      <c r="L182" s="16"/>
      <c r="M182" s="188"/>
      <c r="N182" s="7"/>
      <c r="O182" s="7"/>
      <c r="P182" s="7"/>
      <c r="Q182" s="32"/>
      <c r="R182" s="7"/>
      <c r="S182" s="7"/>
      <c r="T182" s="7"/>
      <c r="U182" s="7"/>
      <c r="V182" s="7"/>
      <c r="W182" s="7"/>
      <c r="X182" s="7"/>
    </row>
    <row r="183" spans="2:25" s="20" customFormat="1" ht="13">
      <c r="B183" s="220" t="s">
        <v>52</v>
      </c>
      <c r="C183" s="69"/>
      <c r="D183" s="69"/>
      <c r="E183" s="193"/>
      <c r="F183" s="193"/>
      <c r="G183" s="193"/>
      <c r="H183" s="16"/>
      <c r="I183" s="16"/>
      <c r="J183" s="16"/>
      <c r="K183" s="16"/>
      <c r="L183" s="16"/>
      <c r="M183" s="188"/>
      <c r="N183" s="7"/>
      <c r="O183" s="7"/>
      <c r="P183" s="7"/>
      <c r="Q183" s="32"/>
      <c r="R183" s="7"/>
      <c r="S183" s="7"/>
      <c r="T183" s="7"/>
      <c r="U183" s="7"/>
      <c r="V183" s="7"/>
      <c r="W183" s="7"/>
      <c r="X183" s="7"/>
    </row>
    <row r="184" spans="2:25" s="20" customFormat="1" ht="13">
      <c r="B184" s="213" t="s">
        <v>53</v>
      </c>
      <c r="C184" s="69"/>
      <c r="D184" s="69"/>
      <c r="E184" s="193"/>
      <c r="F184" s="193"/>
      <c r="G184" s="193"/>
      <c r="H184" s="16"/>
      <c r="I184" s="16"/>
      <c r="J184" s="16"/>
      <c r="K184" s="16"/>
      <c r="L184" s="16"/>
      <c r="M184" s="17"/>
      <c r="N184" s="7"/>
      <c r="O184" s="7"/>
      <c r="P184" s="7"/>
      <c r="Q184" s="32"/>
      <c r="R184" s="7"/>
      <c r="S184" s="7"/>
      <c r="T184" s="7"/>
      <c r="U184" s="7"/>
      <c r="V184" s="7"/>
      <c r="W184" s="7"/>
      <c r="X184" s="7"/>
    </row>
    <row r="185" spans="2:25" s="20" customFormat="1" ht="13">
      <c r="B185" s="213" t="s">
        <v>279</v>
      </c>
      <c r="C185" s="69"/>
      <c r="D185" s="69"/>
      <c r="E185" s="193"/>
      <c r="F185" s="193"/>
      <c r="G185" s="193"/>
      <c r="H185" s="16"/>
      <c r="I185" s="16"/>
      <c r="J185" s="16"/>
      <c r="K185" s="16"/>
      <c r="L185" s="16"/>
      <c r="M185" s="17"/>
      <c r="N185" s="7"/>
      <c r="O185" s="7"/>
      <c r="P185" s="7"/>
      <c r="Q185" s="32"/>
      <c r="R185" s="7"/>
      <c r="S185" s="7"/>
      <c r="T185" s="7"/>
      <c r="U185" s="7"/>
      <c r="V185" s="7"/>
      <c r="W185" s="7"/>
      <c r="X185" s="7"/>
    </row>
    <row r="186" spans="2:25" s="20" customFormat="1" ht="13">
      <c r="B186" s="205" t="s">
        <v>71</v>
      </c>
      <c r="C186" s="71"/>
      <c r="D186" s="71"/>
      <c r="E186" s="71"/>
      <c r="F186" s="71"/>
      <c r="G186" s="71"/>
      <c r="H186" s="200"/>
      <c r="I186" s="71"/>
      <c r="J186" s="392"/>
      <c r="K186" s="392"/>
      <c r="L186" s="393"/>
      <c r="M186" s="394"/>
      <c r="N186" s="7"/>
      <c r="O186" s="7"/>
      <c r="P186" s="7"/>
      <c r="Q186" s="32"/>
      <c r="R186" s="7"/>
      <c r="S186" s="7"/>
      <c r="T186" s="7"/>
      <c r="U186" s="7"/>
      <c r="V186" s="7"/>
      <c r="W186" s="7"/>
      <c r="X186" s="7"/>
    </row>
    <row r="187" spans="2:25" s="20" customFormat="1" ht="13">
      <c r="B187" s="203" t="s">
        <v>72</v>
      </c>
      <c r="C187" s="217"/>
      <c r="D187" s="217"/>
      <c r="E187" s="191"/>
      <c r="F187" s="191"/>
      <c r="G187" s="191"/>
      <c r="H187" s="200"/>
      <c r="I187" s="71"/>
      <c r="J187" s="392"/>
      <c r="K187" s="392"/>
      <c r="L187" s="392"/>
      <c r="M187" s="396"/>
      <c r="N187" s="7"/>
      <c r="O187" s="7"/>
      <c r="P187" s="7"/>
      <c r="Q187" s="32"/>
      <c r="R187" s="7"/>
      <c r="S187" s="7"/>
      <c r="T187" s="7"/>
      <c r="U187" s="7"/>
      <c r="V187" s="7"/>
      <c r="W187" s="7"/>
      <c r="X187" s="7"/>
    </row>
    <row r="188" spans="2:25" s="20" customFormat="1" ht="13">
      <c r="B188" s="220" t="s">
        <v>33</v>
      </c>
      <c r="C188" s="217"/>
      <c r="D188" s="217"/>
      <c r="E188" s="191"/>
      <c r="F188" s="191"/>
      <c r="G188" s="191"/>
      <c r="H188" s="200"/>
      <c r="I188" s="71"/>
      <c r="J188" s="392"/>
      <c r="K188" s="392"/>
      <c r="L188" s="392"/>
      <c r="M188" s="396"/>
      <c r="N188" s="7"/>
      <c r="O188" s="7"/>
      <c r="P188" s="7"/>
      <c r="Q188" s="32"/>
      <c r="R188" s="7"/>
      <c r="S188" s="7"/>
      <c r="T188" s="7"/>
      <c r="U188" s="7"/>
      <c r="V188" s="7"/>
      <c r="W188" s="7"/>
      <c r="X188" s="7"/>
    </row>
    <row r="189" spans="2:25" s="20" customFormat="1" ht="13">
      <c r="B189" s="203" t="s">
        <v>34</v>
      </c>
      <c r="C189" s="217"/>
      <c r="D189" s="217"/>
      <c r="E189" s="191"/>
      <c r="F189" s="191"/>
      <c r="G189" s="191"/>
      <c r="H189" s="67"/>
      <c r="I189" s="71"/>
      <c r="J189" s="392"/>
      <c r="K189" s="392"/>
      <c r="L189" s="392"/>
      <c r="M189" s="396"/>
      <c r="N189" s="7"/>
      <c r="O189" s="7"/>
      <c r="P189" s="7"/>
      <c r="Q189" s="32"/>
      <c r="R189" s="7"/>
      <c r="S189" s="7"/>
      <c r="T189" s="7"/>
      <c r="U189" s="7"/>
      <c r="V189" s="7"/>
      <c r="W189" s="7"/>
      <c r="X189" s="7"/>
    </row>
    <row r="190" spans="2:25" s="20" customFormat="1" ht="13">
      <c r="B190" s="221" t="s">
        <v>35</v>
      </c>
      <c r="C190" s="222"/>
      <c r="D190" s="223"/>
      <c r="E190" s="224"/>
      <c r="F190" s="194"/>
      <c r="G190" s="194"/>
      <c r="H190" s="229"/>
      <c r="I190" s="233"/>
      <c r="J190" s="395"/>
      <c r="K190" s="395"/>
      <c r="L190" s="395"/>
      <c r="M190" s="397"/>
      <c r="N190" s="7"/>
      <c r="O190" s="7"/>
      <c r="P190" s="7"/>
      <c r="Q190" s="32"/>
      <c r="R190" s="7"/>
      <c r="S190" s="7"/>
      <c r="T190" s="7"/>
      <c r="U190" s="7"/>
      <c r="V190" s="7"/>
      <c r="W190" s="7"/>
      <c r="X190" s="7"/>
    </row>
    <row r="191" spans="2:25" s="20" customFormat="1" ht="5.5" customHeight="1">
      <c r="J191" s="54"/>
      <c r="K191" s="7"/>
      <c r="L191" s="7"/>
      <c r="M191" s="7"/>
      <c r="N191" s="7"/>
      <c r="O191" s="7"/>
      <c r="P191" s="7"/>
      <c r="Q191" s="32"/>
      <c r="R191" s="7"/>
      <c r="S191" s="7"/>
      <c r="T191" s="7"/>
      <c r="U191" s="7"/>
      <c r="V191" s="7"/>
      <c r="W191" s="7"/>
      <c r="X191" s="7"/>
    </row>
    <row r="192" spans="2:25" s="20" customFormat="1" ht="13">
      <c r="B192" s="42" t="s">
        <v>55</v>
      </c>
      <c r="C192" s="44"/>
      <c r="D192" s="44"/>
      <c r="E192" s="57"/>
      <c r="F192" s="57"/>
      <c r="G192" s="57"/>
      <c r="H192" s="57"/>
      <c r="I192" s="57"/>
      <c r="J192" s="57"/>
      <c r="K192" s="57" t="s">
        <v>37</v>
      </c>
      <c r="L192" s="57"/>
      <c r="M192" s="51" t="s">
        <v>46</v>
      </c>
      <c r="N192" s="7"/>
      <c r="O192" s="7"/>
      <c r="P192" s="7"/>
      <c r="Q192" s="32"/>
      <c r="R192" s="7"/>
      <c r="S192" s="7"/>
      <c r="T192" s="7"/>
      <c r="U192" s="7"/>
      <c r="V192" s="7"/>
      <c r="W192" s="7"/>
      <c r="X192" s="7"/>
    </row>
    <row r="193" spans="2:25" s="20" customFormat="1" ht="13">
      <c r="B193" s="70" t="s">
        <v>259</v>
      </c>
      <c r="C193" s="216"/>
      <c r="D193" s="191"/>
      <c r="E193" s="64"/>
      <c r="F193" s="64"/>
      <c r="G193" s="64"/>
      <c r="H193" s="58"/>
      <c r="I193" s="58"/>
      <c r="J193" s="58"/>
      <c r="K193" s="58">
        <v>135000</v>
      </c>
      <c r="L193" s="58"/>
      <c r="M193" s="52">
        <f>K193*1.27</f>
        <v>171450</v>
      </c>
      <c r="N193" s="7"/>
      <c r="O193" s="7"/>
      <c r="P193" s="7"/>
      <c r="Q193" s="32"/>
      <c r="R193" s="7"/>
      <c r="S193" s="7"/>
      <c r="T193" s="7"/>
      <c r="U193" s="7"/>
      <c r="V193" s="7"/>
      <c r="W193" s="7"/>
      <c r="X193" s="7"/>
    </row>
    <row r="194" spans="2:25" s="20" customFormat="1" ht="13">
      <c r="B194" s="70" t="s">
        <v>31</v>
      </c>
      <c r="C194" s="191"/>
      <c r="D194" s="191"/>
      <c r="E194" s="191"/>
      <c r="F194" s="191"/>
      <c r="G194" s="191"/>
      <c r="H194" s="16"/>
      <c r="I194" s="16"/>
      <c r="J194" s="16"/>
      <c r="K194" s="16"/>
      <c r="L194" s="16"/>
      <c r="M194" s="47"/>
      <c r="N194" s="7"/>
      <c r="O194" s="7"/>
      <c r="P194" s="7"/>
      <c r="Q194" s="32"/>
      <c r="R194" s="7"/>
      <c r="S194" s="7"/>
      <c r="T194" s="7"/>
      <c r="U194" s="7"/>
      <c r="V194" s="7"/>
      <c r="W194" s="7"/>
      <c r="X194" s="7"/>
    </row>
    <row r="195" spans="2:25" s="20" customFormat="1" ht="13">
      <c r="B195" s="70" t="s">
        <v>44</v>
      </c>
      <c r="C195" s="191"/>
      <c r="D195" s="191"/>
      <c r="E195" s="191"/>
      <c r="F195" s="191"/>
      <c r="G195" s="191"/>
      <c r="H195" s="16"/>
      <c r="I195" s="16"/>
      <c r="J195" s="16"/>
      <c r="K195" s="16"/>
      <c r="L195" s="16"/>
      <c r="M195" s="17"/>
      <c r="N195" s="7"/>
      <c r="O195" s="7"/>
      <c r="P195" s="7"/>
      <c r="Q195" s="32"/>
      <c r="R195" s="7"/>
      <c r="S195" s="7"/>
      <c r="T195" s="7"/>
      <c r="U195" s="7"/>
      <c r="V195" s="7"/>
      <c r="W195" s="7"/>
      <c r="X195" s="7"/>
    </row>
    <row r="196" spans="2:25" s="20" customFormat="1" ht="13">
      <c r="B196" s="204" t="s">
        <v>32</v>
      </c>
      <c r="C196" s="192"/>
      <c r="D196" s="192"/>
      <c r="E196" s="192"/>
      <c r="F196" s="192"/>
      <c r="G196" s="192"/>
      <c r="H196" s="18"/>
      <c r="I196" s="18"/>
      <c r="J196" s="18"/>
      <c r="K196" s="18"/>
      <c r="L196" s="18"/>
      <c r="M196" s="53"/>
      <c r="N196" s="7"/>
      <c r="O196" s="7"/>
      <c r="P196" s="7"/>
      <c r="Q196" s="32"/>
      <c r="R196" s="7"/>
      <c r="S196" s="7"/>
      <c r="T196" s="7"/>
      <c r="U196" s="7"/>
      <c r="V196" s="7"/>
      <c r="W196" s="7"/>
      <c r="X196" s="7"/>
    </row>
    <row r="197" spans="2:25" s="20" customFormat="1" ht="5.5" customHeight="1">
      <c r="B197" s="6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7"/>
      <c r="O197" s="7"/>
      <c r="P197" s="7"/>
      <c r="Q197" s="32"/>
      <c r="R197" s="7"/>
      <c r="S197" s="7"/>
      <c r="T197" s="7"/>
      <c r="U197" s="7"/>
      <c r="V197" s="7"/>
      <c r="W197" s="7"/>
      <c r="X197" s="7"/>
    </row>
    <row r="198" spans="2:25" s="20" customFormat="1" ht="13">
      <c r="B198" s="45" t="s">
        <v>50</v>
      </c>
      <c r="C198" s="46"/>
      <c r="D198" s="46"/>
      <c r="E198" s="57" t="s">
        <v>37</v>
      </c>
      <c r="F198" s="51" t="s">
        <v>46</v>
      </c>
      <c r="G198" s="190"/>
      <c r="H198" s="45" t="s">
        <v>305</v>
      </c>
      <c r="I198" s="46"/>
      <c r="J198" s="46"/>
      <c r="K198" s="57" t="s">
        <v>37</v>
      </c>
      <c r="L198" s="57"/>
      <c r="M198" s="51" t="s">
        <v>46</v>
      </c>
      <c r="N198" s="7"/>
      <c r="O198" s="7"/>
      <c r="P198" s="7"/>
      <c r="Q198" s="32"/>
      <c r="R198" s="7"/>
      <c r="S198" s="7"/>
      <c r="T198" s="7"/>
      <c r="U198" s="7"/>
      <c r="V198" s="7"/>
      <c r="W198" s="7"/>
      <c r="X198" s="7"/>
    </row>
    <row r="199" spans="2:25" s="20" customFormat="1" ht="13">
      <c r="B199" s="10" t="s">
        <v>153</v>
      </c>
      <c r="C199" s="9"/>
      <c r="D199" s="9"/>
      <c r="E199" s="58">
        <v>0</v>
      </c>
      <c r="F199" s="52">
        <f>E199*1.27</f>
        <v>0</v>
      </c>
      <c r="G199" s="58"/>
      <c r="H199" s="10" t="s">
        <v>309</v>
      </c>
      <c r="I199" s="9"/>
      <c r="J199" s="9"/>
      <c r="K199" s="337">
        <v>165000</v>
      </c>
      <c r="L199" s="337"/>
      <c r="M199" s="338">
        <f>K199*1.27</f>
        <v>209550</v>
      </c>
      <c r="N199" s="7"/>
      <c r="O199" s="7"/>
      <c r="P199" s="7"/>
      <c r="Q199" s="32"/>
      <c r="R199" s="7"/>
      <c r="S199" s="7"/>
      <c r="T199" s="7"/>
      <c r="U199" s="7"/>
      <c r="V199" s="7"/>
      <c r="W199" s="7"/>
      <c r="X199" s="7"/>
    </row>
    <row r="200" spans="2:25" s="20" customFormat="1" ht="13">
      <c r="B200" s="10" t="s">
        <v>154</v>
      </c>
      <c r="C200" s="9"/>
      <c r="D200" s="9"/>
      <c r="E200" s="58">
        <v>0</v>
      </c>
      <c r="F200" s="52">
        <f>E200*1.27</f>
        <v>0</v>
      </c>
      <c r="G200" s="58"/>
      <c r="H200" s="12" t="s">
        <v>310</v>
      </c>
      <c r="I200" s="36"/>
      <c r="J200" s="36"/>
      <c r="K200" s="339">
        <v>175000</v>
      </c>
      <c r="L200" s="339"/>
      <c r="M200" s="340">
        <f>K200*1.27</f>
        <v>222250</v>
      </c>
      <c r="N200" s="7"/>
      <c r="O200" s="7"/>
      <c r="P200" s="7"/>
      <c r="Q200" s="32"/>
      <c r="R200" s="7"/>
      <c r="S200" s="7"/>
      <c r="T200" s="7"/>
      <c r="U200" s="7"/>
      <c r="V200" s="7"/>
      <c r="W200" s="7"/>
      <c r="X200" s="7"/>
    </row>
    <row r="201" spans="2:25" s="20" customFormat="1" ht="13">
      <c r="B201" s="10" t="s">
        <v>152</v>
      </c>
      <c r="C201" s="9"/>
      <c r="D201" s="9"/>
      <c r="E201" s="58">
        <v>245000</v>
      </c>
      <c r="F201" s="52">
        <f>E201*1.27</f>
        <v>311150</v>
      </c>
      <c r="G201" s="58"/>
      <c r="H201" s="191"/>
      <c r="I201" s="217"/>
      <c r="J201" s="191"/>
      <c r="K201" s="191"/>
      <c r="L201" s="191"/>
      <c r="M201" s="191"/>
      <c r="N201" s="7"/>
      <c r="O201" s="7"/>
      <c r="P201" s="7"/>
      <c r="Q201" s="32"/>
      <c r="R201" s="7"/>
      <c r="S201" s="7"/>
      <c r="T201" s="7"/>
      <c r="U201" s="7"/>
      <c r="V201" s="7"/>
      <c r="W201" s="7"/>
      <c r="X201" s="7"/>
    </row>
    <row r="202" spans="2:25" s="20" customFormat="1" ht="13">
      <c r="B202" s="70" t="s">
        <v>82</v>
      </c>
      <c r="C202" s="67"/>
      <c r="D202" s="67"/>
      <c r="E202" s="64">
        <v>245000</v>
      </c>
      <c r="F202" s="65">
        <f>E202*1.27</f>
        <v>311150</v>
      </c>
      <c r="G202" s="64"/>
      <c r="H202" s="191"/>
      <c r="I202" s="217"/>
      <c r="J202" s="191"/>
      <c r="K202" s="191"/>
      <c r="L202" s="191"/>
      <c r="M202" s="191"/>
      <c r="N202" s="7"/>
      <c r="O202" s="7"/>
      <c r="P202" s="7"/>
      <c r="Q202" s="32"/>
      <c r="R202" s="7"/>
      <c r="S202" s="7"/>
      <c r="T202" s="7"/>
      <c r="U202" s="7"/>
      <c r="V202" s="7"/>
      <c r="W202" s="7"/>
      <c r="X202" s="7"/>
    </row>
    <row r="203" spans="2:25" s="20" customFormat="1" ht="13">
      <c r="B203" s="12" t="s">
        <v>155</v>
      </c>
      <c r="C203" s="29"/>
      <c r="D203" s="29"/>
      <c r="E203" s="189">
        <v>300000</v>
      </c>
      <c r="F203" s="13">
        <f>E203*1.27</f>
        <v>381000</v>
      </c>
      <c r="G203" s="58"/>
      <c r="H203" s="195"/>
      <c r="I203" s="195"/>
      <c r="J203" s="288"/>
      <c r="K203" s="191"/>
      <c r="L203" s="63"/>
      <c r="M203" s="63"/>
      <c r="N203" s="7"/>
      <c r="O203" s="7"/>
      <c r="P203" s="7"/>
      <c r="Q203" s="32"/>
      <c r="R203" s="7"/>
      <c r="S203" s="7"/>
      <c r="T203" s="7"/>
      <c r="U203" s="7"/>
      <c r="V203" s="7"/>
      <c r="W203" s="7"/>
      <c r="X203" s="7"/>
    </row>
    <row r="204" spans="2:25" s="20" customFormat="1" ht="13">
      <c r="B204" s="61"/>
      <c r="C204" s="9"/>
      <c r="D204" s="9"/>
      <c r="E204" s="55"/>
      <c r="F204" s="58"/>
      <c r="G204" s="58"/>
      <c r="I204" s="195"/>
      <c r="J204" s="201"/>
      <c r="K204" s="63"/>
      <c r="L204" s="63"/>
      <c r="M204" s="63"/>
      <c r="N204" s="7"/>
      <c r="O204" s="7"/>
      <c r="P204" s="7"/>
      <c r="Q204" s="32"/>
      <c r="R204" s="7"/>
      <c r="S204" s="7"/>
      <c r="T204" s="7"/>
      <c r="U204" s="7"/>
      <c r="V204" s="7"/>
      <c r="W204" s="7"/>
      <c r="X204" s="7"/>
    </row>
    <row r="205" spans="2:25" s="14" customFormat="1" ht="5.15" customHeight="1">
      <c r="K205" s="9"/>
      <c r="L205" s="35"/>
      <c r="M205" s="35"/>
      <c r="N205" s="9"/>
      <c r="O205" s="9"/>
      <c r="P205" s="9"/>
      <c r="Q205" s="35"/>
      <c r="R205" s="9"/>
      <c r="S205" s="9"/>
      <c r="T205" s="9"/>
      <c r="U205" s="22"/>
      <c r="V205" s="22"/>
      <c r="W205" s="22"/>
      <c r="X205" s="9"/>
      <c r="Y205" s="9"/>
    </row>
    <row r="206" spans="2:25" s="14" customFormat="1" ht="15.5">
      <c r="B206" s="60" t="s">
        <v>12</v>
      </c>
      <c r="C206" s="60"/>
      <c r="D206" s="60"/>
      <c r="E206" s="60"/>
      <c r="F206" s="60"/>
      <c r="G206" s="165"/>
      <c r="H206" s="60"/>
      <c r="I206" s="60"/>
      <c r="J206" s="60"/>
      <c r="K206" s="60"/>
      <c r="L206" s="60"/>
      <c r="M206" s="60"/>
      <c r="Q206" s="211"/>
    </row>
    <row r="207" spans="2:25" s="14" customFormat="1" ht="6" customHeight="1">
      <c r="C207" s="56"/>
      <c r="D207" s="36"/>
      <c r="E207" s="36"/>
      <c r="F207" s="18"/>
      <c r="G207" s="16"/>
      <c r="H207" s="16"/>
      <c r="I207" s="59"/>
      <c r="J207" s="59"/>
      <c r="L207" s="35"/>
      <c r="M207" s="35"/>
      <c r="Q207" s="211"/>
    </row>
    <row r="208" spans="2:25" s="20" customFormat="1" ht="13">
      <c r="B208" s="42" t="s">
        <v>13</v>
      </c>
      <c r="C208" s="49"/>
      <c r="D208" s="49"/>
      <c r="E208" s="50"/>
      <c r="F208" s="50"/>
      <c r="G208" s="246" t="s">
        <v>292</v>
      </c>
      <c r="H208" s="243"/>
      <c r="I208" s="243"/>
      <c r="J208" s="57"/>
      <c r="K208" s="57" t="s">
        <v>37</v>
      </c>
      <c r="L208" s="57"/>
      <c r="M208" s="51" t="s">
        <v>46</v>
      </c>
      <c r="N208" s="26"/>
      <c r="O208" s="26"/>
      <c r="P208" s="26"/>
      <c r="Q208" s="210"/>
      <c r="R208" s="26"/>
      <c r="S208" s="26"/>
      <c r="T208" s="26"/>
      <c r="U208" s="6"/>
      <c r="V208" s="6"/>
      <c r="W208" s="6"/>
      <c r="X208" s="6"/>
    </row>
    <row r="209" spans="2:24" s="20" customFormat="1" ht="13">
      <c r="B209" s="225" t="s">
        <v>14</v>
      </c>
      <c r="C209" s="69"/>
      <c r="D209" s="69"/>
      <c r="E209" s="193"/>
      <c r="F209" s="193"/>
      <c r="G209" s="272"/>
      <c r="H209" s="273"/>
      <c r="I209" s="217"/>
      <c r="J209" s="217"/>
      <c r="K209" s="217"/>
      <c r="L209" s="217"/>
      <c r="M209" s="283"/>
      <c r="N209" s="6"/>
      <c r="O209" s="6"/>
      <c r="P209" s="6"/>
      <c r="Q209" s="15"/>
      <c r="S209" s="48"/>
      <c r="T209" s="48"/>
      <c r="U209" s="6"/>
      <c r="V209" s="6"/>
      <c r="W209" s="6"/>
      <c r="X209" s="6"/>
    </row>
    <row r="210" spans="2:24" s="20" customFormat="1" ht="13.4" customHeight="1">
      <c r="B210" s="225" t="s">
        <v>161</v>
      </c>
      <c r="C210" s="69"/>
      <c r="D210" s="69"/>
      <c r="E210" s="193"/>
      <c r="F210" s="193"/>
      <c r="G210" s="272" t="s">
        <v>293</v>
      </c>
      <c r="H210" s="274"/>
      <c r="I210" s="200"/>
      <c r="J210" s="275"/>
      <c r="K210" s="284">
        <f>M210/1.27</f>
        <v>55905.511811023622</v>
      </c>
      <c r="L210" s="275"/>
      <c r="M210" s="285">
        <v>71000</v>
      </c>
      <c r="N210" s="6"/>
      <c r="O210" s="6"/>
      <c r="P210" s="6"/>
      <c r="Q210" s="15"/>
      <c r="S210" s="48"/>
      <c r="T210" s="48"/>
      <c r="U210" s="6"/>
      <c r="V210" s="6"/>
      <c r="W210" s="6"/>
      <c r="X210" s="6"/>
    </row>
    <row r="211" spans="2:24" s="20" customFormat="1" ht="13">
      <c r="B211" s="220" t="s">
        <v>38</v>
      </c>
      <c r="C211" s="226"/>
      <c r="D211" s="226"/>
      <c r="E211" s="67"/>
      <c r="F211" s="67"/>
      <c r="G211" s="276"/>
      <c r="H211" s="200"/>
      <c r="I211" s="217"/>
      <c r="J211" s="217"/>
      <c r="K211" s="191"/>
      <c r="L211" s="217"/>
      <c r="M211" s="283"/>
      <c r="N211" s="9"/>
      <c r="O211" s="9"/>
      <c r="P211" s="9"/>
      <c r="Q211" s="35"/>
      <c r="R211" s="9"/>
      <c r="S211" s="9"/>
      <c r="T211" s="9"/>
      <c r="U211" s="9"/>
      <c r="V211" s="6"/>
      <c r="W211" s="6"/>
      <c r="X211" s="6"/>
    </row>
    <row r="212" spans="2:24" s="20" customFormat="1" ht="13" customHeight="1">
      <c r="B212" s="227" t="s">
        <v>39</v>
      </c>
      <c r="C212" s="228"/>
      <c r="D212" s="228"/>
      <c r="E212" s="229"/>
      <c r="F212" s="229"/>
      <c r="G212" s="277" t="s">
        <v>294</v>
      </c>
      <c r="H212" s="278"/>
      <c r="I212" s="279"/>
      <c r="J212" s="280"/>
      <c r="K212" s="286">
        <v>118110.23622047243</v>
      </c>
      <c r="L212" s="280"/>
      <c r="M212" s="287">
        <v>150000</v>
      </c>
      <c r="N212" s="6"/>
      <c r="O212" s="6"/>
      <c r="P212" s="6"/>
      <c r="Q212" s="15"/>
      <c r="R212" s="6"/>
      <c r="S212" s="6"/>
      <c r="T212" s="6"/>
      <c r="U212" s="6"/>
      <c r="V212" s="6"/>
      <c r="W212" s="6"/>
      <c r="X212" s="6"/>
    </row>
    <row r="213" spans="2:24" s="20" customFormat="1" ht="4.5" customHeight="1">
      <c r="B213" s="28"/>
      <c r="C213" s="28"/>
      <c r="D213" s="37"/>
      <c r="E213" s="37"/>
      <c r="F213" s="28"/>
      <c r="G213" s="244"/>
      <c r="H213" s="244"/>
      <c r="I213" s="11"/>
      <c r="J213" s="245"/>
      <c r="K213" s="48"/>
      <c r="L213" s="6"/>
      <c r="M213" s="6"/>
      <c r="N213" s="7"/>
      <c r="O213" s="7"/>
      <c r="P213" s="7"/>
      <c r="Q213" s="32"/>
      <c r="R213" s="7"/>
      <c r="S213" s="7"/>
      <c r="T213" s="7"/>
      <c r="U213" s="7"/>
      <c r="V213" s="7"/>
      <c r="W213" s="7"/>
      <c r="X213" s="7"/>
    </row>
    <row r="214" spans="2:24" s="20" customFormat="1" ht="13">
      <c r="B214" s="374" t="s">
        <v>391</v>
      </c>
      <c r="C214" s="375"/>
      <c r="D214" s="376"/>
      <c r="E214" s="376"/>
      <c r="F214" s="63"/>
      <c r="G214" s="63"/>
      <c r="H214" s="7"/>
      <c r="I214" s="7"/>
      <c r="J214" s="7"/>
      <c r="K214" s="7"/>
      <c r="L214" s="6"/>
      <c r="M214" s="6"/>
      <c r="N214" s="7"/>
      <c r="O214" s="7"/>
      <c r="P214" s="7"/>
      <c r="Q214" s="32"/>
      <c r="R214" s="7"/>
      <c r="S214" s="7"/>
      <c r="T214" s="7"/>
      <c r="U214" s="7"/>
      <c r="V214" s="7"/>
      <c r="W214" s="7"/>
      <c r="X214" s="7"/>
    </row>
    <row r="215" spans="2:24" s="20" customFormat="1">
      <c r="B215" s="15" t="s">
        <v>15</v>
      </c>
      <c r="C215" s="7"/>
      <c r="D215" s="32"/>
      <c r="E215" s="32"/>
      <c r="F215" s="7"/>
      <c r="G215" s="7"/>
      <c r="H215" s="7"/>
      <c r="I215" s="7"/>
      <c r="J215" s="7"/>
      <c r="K215" s="7"/>
      <c r="L215" s="6"/>
      <c r="M215" s="6"/>
      <c r="N215" s="7"/>
      <c r="O215" s="7"/>
      <c r="P215" s="7"/>
      <c r="Q215" s="32"/>
      <c r="R215" s="7"/>
      <c r="S215" s="7"/>
      <c r="T215" s="7"/>
      <c r="U215" s="7"/>
      <c r="V215" s="7"/>
      <c r="W215" s="7"/>
      <c r="X215" s="7"/>
    </row>
    <row r="216" spans="2:24" s="20" customFormat="1">
      <c r="B216" s="15" t="s">
        <v>18</v>
      </c>
      <c r="C216" s="7"/>
      <c r="D216" s="32"/>
      <c r="E216" s="32"/>
      <c r="F216" s="7"/>
      <c r="G216" s="7"/>
      <c r="H216" s="7"/>
      <c r="I216" s="7"/>
      <c r="J216" s="7"/>
      <c r="K216" s="7"/>
      <c r="L216" s="6"/>
      <c r="M216" s="6"/>
      <c r="N216" s="7"/>
      <c r="O216" s="7"/>
      <c r="P216" s="7"/>
      <c r="Q216" s="32"/>
      <c r="R216" s="7"/>
      <c r="S216" s="7"/>
      <c r="T216" s="7"/>
      <c r="U216" s="7"/>
      <c r="V216" s="7"/>
      <c r="W216" s="7"/>
      <c r="X216" s="7"/>
    </row>
    <row r="217" spans="2:24" s="20" customFormat="1">
      <c r="B217" s="15" t="s">
        <v>16</v>
      </c>
      <c r="C217" s="7"/>
      <c r="D217" s="32"/>
      <c r="E217" s="32"/>
      <c r="F217" s="7"/>
      <c r="G217" s="7"/>
      <c r="H217" s="7"/>
      <c r="I217" s="7"/>
      <c r="J217" s="7"/>
      <c r="K217" s="7"/>
      <c r="L217" s="6"/>
      <c r="M217" s="6"/>
      <c r="N217" s="7"/>
      <c r="O217" s="7"/>
      <c r="P217" s="7"/>
      <c r="Q217" s="32"/>
      <c r="R217" s="7"/>
      <c r="S217" s="7"/>
      <c r="T217" s="7"/>
      <c r="U217" s="7"/>
      <c r="V217" s="7"/>
      <c r="W217" s="7"/>
      <c r="X217" s="7"/>
    </row>
    <row r="218" spans="2:24" s="20" customFormat="1">
      <c r="B218" s="15" t="s">
        <v>19</v>
      </c>
      <c r="C218" s="7"/>
      <c r="D218" s="32"/>
      <c r="E218" s="32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32"/>
      <c r="R218" s="7"/>
      <c r="S218" s="7"/>
      <c r="T218" s="7"/>
      <c r="U218" s="7"/>
      <c r="V218" s="7"/>
      <c r="W218" s="7"/>
      <c r="X218" s="7"/>
    </row>
    <row r="219" spans="2:24" s="20" customFormat="1">
      <c r="D219" s="33"/>
      <c r="E219" s="33"/>
      <c r="Q219" s="33"/>
    </row>
    <row r="220" spans="2:24" s="20" customFormat="1">
      <c r="D220" s="33"/>
      <c r="E220" s="33"/>
      <c r="Q220" s="33"/>
    </row>
    <row r="221" spans="2:24" s="20" customFormat="1">
      <c r="D221" s="33"/>
      <c r="E221" s="33"/>
      <c r="Q221" s="33"/>
    </row>
    <row r="222" spans="2:24" s="20" customFormat="1">
      <c r="D222" s="33"/>
      <c r="E222" s="33"/>
      <c r="Q222" s="33"/>
    </row>
    <row r="223" spans="2:24" s="20" customFormat="1">
      <c r="D223" s="33"/>
      <c r="E223" s="33"/>
      <c r="Q223" s="33"/>
    </row>
    <row r="224" spans="2:24" s="20" customFormat="1">
      <c r="D224" s="33"/>
      <c r="E224" s="33"/>
      <c r="Q224" s="33"/>
    </row>
    <row r="225" spans="4:17" s="20" customFormat="1">
      <c r="D225" s="33"/>
      <c r="E225" s="33"/>
      <c r="Q225" s="33"/>
    </row>
    <row r="226" spans="4:17" s="20" customFormat="1">
      <c r="D226" s="33"/>
      <c r="E226" s="33"/>
      <c r="Q226" s="33"/>
    </row>
    <row r="227" spans="4:17" s="20" customFormat="1">
      <c r="D227" s="33"/>
      <c r="E227" s="33"/>
      <c r="Q227" s="33"/>
    </row>
    <row r="228" spans="4:17" s="20" customFormat="1">
      <c r="D228" s="33"/>
      <c r="E228" s="33"/>
      <c r="Q228" s="33"/>
    </row>
    <row r="229" spans="4:17" s="20" customFormat="1">
      <c r="D229" s="33"/>
      <c r="E229" s="33"/>
      <c r="Q229" s="33"/>
    </row>
    <row r="230" spans="4:17" s="20" customFormat="1">
      <c r="D230" s="33"/>
      <c r="E230" s="33"/>
      <c r="Q230" s="33"/>
    </row>
    <row r="231" spans="4:17" s="20" customFormat="1">
      <c r="D231" s="33"/>
      <c r="E231" s="33"/>
      <c r="Q231" s="33"/>
    </row>
    <row r="232" spans="4:17" s="20" customFormat="1">
      <c r="D232" s="33"/>
      <c r="E232" s="33"/>
      <c r="Q232" s="33"/>
    </row>
    <row r="233" spans="4:17" s="20" customFormat="1">
      <c r="D233" s="33"/>
      <c r="E233" s="33"/>
      <c r="Q233" s="33"/>
    </row>
    <row r="234" spans="4:17" s="20" customFormat="1">
      <c r="D234" s="33"/>
      <c r="E234" s="33"/>
      <c r="Q234" s="33"/>
    </row>
    <row r="235" spans="4:17" s="20" customFormat="1">
      <c r="D235" s="33"/>
      <c r="E235" s="33"/>
      <c r="Q235" s="33"/>
    </row>
    <row r="236" spans="4:17" s="20" customFormat="1">
      <c r="D236" s="33"/>
      <c r="E236" s="33"/>
      <c r="Q236" s="33"/>
    </row>
    <row r="237" spans="4:17" s="20" customFormat="1">
      <c r="D237" s="33"/>
      <c r="E237" s="33"/>
      <c r="Q237" s="33"/>
    </row>
    <row r="238" spans="4:17" s="20" customFormat="1">
      <c r="D238" s="33"/>
      <c r="E238" s="33"/>
      <c r="Q238" s="33"/>
    </row>
    <row r="239" spans="4:17" s="20" customFormat="1">
      <c r="D239" s="33"/>
      <c r="E239" s="33"/>
      <c r="Q239" s="33"/>
    </row>
    <row r="240" spans="4:17" s="20" customFormat="1">
      <c r="D240" s="33"/>
      <c r="E240" s="33"/>
      <c r="Q240" s="33"/>
    </row>
    <row r="241" spans="4:17" s="20" customFormat="1">
      <c r="D241" s="33"/>
      <c r="E241" s="33"/>
      <c r="Q241" s="33"/>
    </row>
    <row r="242" spans="4:17" s="20" customFormat="1">
      <c r="D242" s="33"/>
      <c r="E242" s="33"/>
      <c r="Q242" s="33"/>
    </row>
    <row r="243" spans="4:17" s="20" customFormat="1">
      <c r="D243" s="33"/>
      <c r="E243" s="33"/>
      <c r="Q243" s="33"/>
    </row>
    <row r="244" spans="4:17" s="20" customFormat="1">
      <c r="D244" s="33"/>
      <c r="E244" s="33"/>
      <c r="Q244" s="33"/>
    </row>
    <row r="245" spans="4:17" s="20" customFormat="1">
      <c r="D245" s="33"/>
      <c r="E245" s="33"/>
      <c r="Q245" s="33"/>
    </row>
    <row r="246" spans="4:17" s="20" customFormat="1">
      <c r="D246" s="33"/>
      <c r="E246" s="33"/>
      <c r="Q246" s="33"/>
    </row>
    <row r="247" spans="4:17" s="20" customFormat="1">
      <c r="D247" s="33"/>
      <c r="E247" s="33"/>
      <c r="Q247" s="33"/>
    </row>
    <row r="248" spans="4:17" s="20" customFormat="1">
      <c r="D248" s="33"/>
      <c r="E248" s="33"/>
      <c r="Q248" s="33"/>
    </row>
    <row r="249" spans="4:17" s="20" customFormat="1">
      <c r="D249" s="33"/>
      <c r="E249" s="33"/>
      <c r="Q249" s="33"/>
    </row>
    <row r="250" spans="4:17" s="20" customFormat="1">
      <c r="D250" s="33"/>
      <c r="E250" s="33"/>
      <c r="Q250" s="33"/>
    </row>
    <row r="251" spans="4:17" s="20" customFormat="1">
      <c r="D251" s="33"/>
      <c r="E251" s="33"/>
      <c r="Q251" s="33"/>
    </row>
    <row r="252" spans="4:17" s="20" customFormat="1">
      <c r="D252" s="33"/>
      <c r="E252" s="33"/>
      <c r="Q252" s="33"/>
    </row>
    <row r="253" spans="4:17" s="20" customFormat="1">
      <c r="D253" s="33"/>
      <c r="E253" s="33"/>
      <c r="Q253" s="33"/>
    </row>
    <row r="254" spans="4:17" s="20" customFormat="1">
      <c r="D254" s="33"/>
      <c r="E254" s="33"/>
      <c r="Q254" s="33"/>
    </row>
    <row r="255" spans="4:17" s="20" customFormat="1">
      <c r="D255" s="33"/>
      <c r="E255" s="33"/>
      <c r="Q255" s="33"/>
    </row>
    <row r="256" spans="4:17" s="20" customFormat="1">
      <c r="D256" s="33"/>
      <c r="E256" s="33"/>
      <c r="Q256" s="33"/>
    </row>
    <row r="257" spans="4:17" s="20" customFormat="1">
      <c r="D257" s="33"/>
      <c r="E257" s="33"/>
      <c r="Q257" s="33"/>
    </row>
    <row r="258" spans="4:17" s="20" customFormat="1">
      <c r="D258" s="33"/>
      <c r="E258" s="33"/>
      <c r="Q258" s="33"/>
    </row>
    <row r="259" spans="4:17" s="20" customFormat="1">
      <c r="D259" s="33"/>
      <c r="E259" s="33"/>
      <c r="Q259" s="33"/>
    </row>
    <row r="260" spans="4:17" s="20" customFormat="1">
      <c r="D260" s="33"/>
      <c r="E260" s="33"/>
      <c r="Q260" s="33"/>
    </row>
    <row r="261" spans="4:17" s="20" customFormat="1">
      <c r="D261" s="33"/>
      <c r="E261" s="33"/>
      <c r="Q261" s="33"/>
    </row>
    <row r="262" spans="4:17" s="20" customFormat="1">
      <c r="D262" s="33"/>
      <c r="E262" s="33"/>
      <c r="Q262" s="33"/>
    </row>
    <row r="263" spans="4:17" s="20" customFormat="1">
      <c r="D263" s="33"/>
      <c r="E263" s="33"/>
      <c r="Q263" s="33"/>
    </row>
    <row r="264" spans="4:17" s="20" customFormat="1">
      <c r="D264" s="33"/>
      <c r="E264" s="33"/>
      <c r="Q264" s="33"/>
    </row>
    <row r="265" spans="4:17" s="20" customFormat="1">
      <c r="D265" s="33"/>
      <c r="E265" s="33"/>
      <c r="Q265" s="33"/>
    </row>
    <row r="266" spans="4:17" s="20" customFormat="1">
      <c r="D266" s="33"/>
      <c r="E266" s="33"/>
      <c r="Q266" s="33"/>
    </row>
    <row r="267" spans="4:17" s="20" customFormat="1">
      <c r="D267" s="33"/>
      <c r="E267" s="33"/>
      <c r="Q267" s="33"/>
    </row>
    <row r="268" spans="4:17" s="20" customFormat="1">
      <c r="D268" s="33"/>
      <c r="E268" s="33"/>
      <c r="Q268" s="33"/>
    </row>
    <row r="269" spans="4:17" s="20" customFormat="1">
      <c r="D269" s="33"/>
      <c r="E269" s="33"/>
      <c r="Q269" s="33"/>
    </row>
    <row r="270" spans="4:17" s="20" customFormat="1">
      <c r="D270" s="33"/>
      <c r="E270" s="33"/>
      <c r="Q270" s="33"/>
    </row>
    <row r="271" spans="4:17" s="20" customFormat="1">
      <c r="D271" s="33"/>
      <c r="E271" s="33"/>
      <c r="Q271" s="33"/>
    </row>
  </sheetData>
  <mergeCells count="72">
    <mergeCell ref="F30:G30"/>
    <mergeCell ref="F31:G31"/>
    <mergeCell ref="F32:G32"/>
    <mergeCell ref="F33:G33"/>
    <mergeCell ref="F39:G39"/>
    <mergeCell ref="F34:G34"/>
    <mergeCell ref="F35:G35"/>
    <mergeCell ref="F36:G36"/>
    <mergeCell ref="F37:G37"/>
    <mergeCell ref="F38:G38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4:G5"/>
    <mergeCell ref="F6:G6"/>
    <mergeCell ref="F7:G7"/>
    <mergeCell ref="F8:G8"/>
    <mergeCell ref="F9:G9"/>
    <mergeCell ref="B43:M43"/>
    <mergeCell ref="B121:M121"/>
    <mergeCell ref="B134:D134"/>
    <mergeCell ref="B148:D148"/>
    <mergeCell ref="B162:D162"/>
    <mergeCell ref="L134:M134"/>
    <mergeCell ref="L139:M139"/>
    <mergeCell ref="L148:M148"/>
    <mergeCell ref="L162:M162"/>
    <mergeCell ref="L116:M116"/>
    <mergeCell ref="J190:K190"/>
    <mergeCell ref="L187:M187"/>
    <mergeCell ref="L188:M188"/>
    <mergeCell ref="L189:M189"/>
    <mergeCell ref="L190:M190"/>
    <mergeCell ref="B178:M178"/>
    <mergeCell ref="J186:K186"/>
    <mergeCell ref="J187:K187"/>
    <mergeCell ref="J188:K188"/>
    <mergeCell ref="J189:K189"/>
    <mergeCell ref="L186:M186"/>
    <mergeCell ref="B171:D171"/>
    <mergeCell ref="B2:M2"/>
    <mergeCell ref="L4:L5"/>
    <mergeCell ref="J4:J5"/>
    <mergeCell ref="K4:K5"/>
    <mergeCell ref="M4:M5"/>
    <mergeCell ref="C4:C5"/>
    <mergeCell ref="D4:D5"/>
    <mergeCell ref="B4:B5"/>
    <mergeCell ref="E4:E5"/>
    <mergeCell ref="H4:H5"/>
    <mergeCell ref="I4:I5"/>
    <mergeCell ref="B99:M99"/>
    <mergeCell ref="B143:M143"/>
    <mergeCell ref="B153:M153"/>
    <mergeCell ref="B167:M167"/>
  </mergeCells>
  <phoneticPr fontId="30" type="noConversion"/>
  <printOptions horizontalCentered="1"/>
  <pageMargins left="0.31496062992125984" right="0.31496062992125984" top="0.15748031496062992" bottom="0.15748031496062992" header="0.31496062992125984" footer="0.31496062992125984"/>
  <pageSetup paperSize="9" scale="28" fitToHeight="2" orientation="portrait" r:id="rId1"/>
  <headerFooter alignWithMargins="0">
    <oddHeader>&amp;C&amp;"MS UI Gothic"&amp;10&amp;K000000•• PROTECTED 関係者外秘&amp;1#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1B9-0F8E-41EF-A805-82AE0B50D0ED}">
  <dimension ref="B1:H27"/>
  <sheetViews>
    <sheetView showGridLines="0" view="pageBreakPreview" zoomScale="60" zoomScaleNormal="70" workbookViewId="0">
      <selection activeCell="B14" sqref="B14"/>
    </sheetView>
  </sheetViews>
  <sheetFormatPr defaultColWidth="4.54296875" defaultRowHeight="14.5"/>
  <cols>
    <col min="1" max="1" width="2.1796875" style="290" customWidth="1"/>
    <col min="2" max="2" width="76.54296875" style="290" customWidth="1"/>
    <col min="3" max="3" width="16.453125" style="290" customWidth="1"/>
    <col min="4" max="4" width="18.1796875" style="290" bestFit="1" customWidth="1"/>
    <col min="5" max="5" width="3.54296875" style="290" customWidth="1"/>
    <col min="6" max="6" width="58.81640625" style="290" customWidth="1"/>
    <col min="7" max="7" width="16.453125" style="290" customWidth="1"/>
    <col min="8" max="8" width="18.54296875" style="290" customWidth="1"/>
    <col min="9" max="9" width="2" style="290" customWidth="1"/>
    <col min="10" max="12" width="3.54296875" style="290" customWidth="1"/>
    <col min="13" max="16384" width="4.54296875" style="290"/>
  </cols>
  <sheetData>
    <row r="1" spans="2:8">
      <c r="B1" s="420" t="s">
        <v>349</v>
      </c>
      <c r="C1" s="421"/>
      <c r="D1" s="421"/>
      <c r="E1" s="421"/>
      <c r="F1" s="421"/>
      <c r="G1" s="421"/>
      <c r="H1" s="421"/>
    </row>
    <row r="2" spans="2:8">
      <c r="B2" s="422"/>
      <c r="C2" s="423"/>
      <c r="D2" s="423"/>
      <c r="E2" s="423"/>
      <c r="F2" s="423"/>
      <c r="G2" s="423"/>
      <c r="H2" s="423"/>
    </row>
    <row r="3" spans="2:8" ht="15" customHeight="1">
      <c r="B3" s="291"/>
      <c r="C3" s="291"/>
      <c r="D3" s="291"/>
      <c r="E3" s="291"/>
      <c r="F3" s="291"/>
      <c r="G3" s="291"/>
      <c r="H3" s="291"/>
    </row>
    <row r="4" spans="2:8" ht="15" customHeight="1">
      <c r="B4" s="292" t="s">
        <v>350</v>
      </c>
      <c r="C4" s="293" t="s">
        <v>351</v>
      </c>
      <c r="D4" s="294" t="s">
        <v>321</v>
      </c>
      <c r="E4" s="291"/>
      <c r="F4" s="292" t="s">
        <v>352</v>
      </c>
      <c r="G4" s="295" t="s">
        <v>353</v>
      </c>
      <c r="H4" s="294" t="s">
        <v>354</v>
      </c>
    </row>
    <row r="5" spans="2:8" ht="15" customHeight="1">
      <c r="B5" s="296" t="s">
        <v>312</v>
      </c>
      <c r="C5" s="297"/>
      <c r="D5" s="298"/>
      <c r="E5" s="291"/>
      <c r="F5" s="299" t="s">
        <v>313</v>
      </c>
      <c r="G5" s="300"/>
      <c r="H5" s="301"/>
    </row>
    <row r="6" spans="2:8" ht="15" customHeight="1">
      <c r="B6" s="302"/>
      <c r="C6" s="303"/>
      <c r="D6" s="304"/>
      <c r="E6" s="291"/>
      <c r="F6" s="296" t="s">
        <v>314</v>
      </c>
      <c r="G6" s="305"/>
      <c r="H6" s="306"/>
    </row>
    <row r="7" spans="2:8" ht="15" customHeight="1">
      <c r="B7" s="292" t="s">
        <v>355</v>
      </c>
      <c r="C7" s="293" t="s">
        <v>356</v>
      </c>
      <c r="D7" s="294" t="s">
        <v>357</v>
      </c>
      <c r="E7" s="291"/>
      <c r="F7" s="291"/>
      <c r="G7" s="307"/>
      <c r="H7" s="291"/>
    </row>
    <row r="8" spans="2:8" ht="15" customHeight="1">
      <c r="B8" s="296" t="s">
        <v>315</v>
      </c>
      <c r="C8" s="308"/>
      <c r="D8" s="306"/>
      <c r="E8" s="291"/>
      <c r="F8" s="292" t="s">
        <v>358</v>
      </c>
      <c r="G8" s="295" t="s">
        <v>359</v>
      </c>
      <c r="H8" s="294" t="s">
        <v>360</v>
      </c>
    </row>
    <row r="9" spans="2:8" ht="15" customHeight="1">
      <c r="C9" s="314"/>
      <c r="E9" s="291"/>
      <c r="F9" s="299" t="s">
        <v>316</v>
      </c>
      <c r="G9" s="307"/>
      <c r="H9" s="311"/>
    </row>
    <row r="10" spans="2:8" ht="15" customHeight="1">
      <c r="B10" s="292" t="s">
        <v>320</v>
      </c>
      <c r="C10" s="293" t="s">
        <v>361</v>
      </c>
      <c r="D10" s="294" t="s">
        <v>362</v>
      </c>
      <c r="E10" s="291"/>
      <c r="F10" s="296" t="s">
        <v>317</v>
      </c>
      <c r="G10" s="312"/>
      <c r="H10" s="313"/>
    </row>
    <row r="11" spans="2:8" ht="15" customHeight="1">
      <c r="B11" s="296" t="s">
        <v>323</v>
      </c>
      <c r="C11" s="308"/>
      <c r="D11" s="306"/>
      <c r="E11" s="291"/>
      <c r="F11" s="291"/>
      <c r="G11" s="307"/>
      <c r="H11" s="291"/>
    </row>
    <row r="12" spans="2:8" ht="15" customHeight="1">
      <c r="B12" s="302"/>
      <c r="C12" s="309"/>
      <c r="D12" s="310"/>
      <c r="E12" s="304"/>
      <c r="F12" s="292" t="s">
        <v>318</v>
      </c>
      <c r="G12" s="295" t="s">
        <v>363</v>
      </c>
      <c r="H12" s="294" t="s">
        <v>364</v>
      </c>
    </row>
    <row r="13" spans="2:8" ht="15" customHeight="1">
      <c r="B13" s="292" t="s">
        <v>324</v>
      </c>
      <c r="C13" s="295" t="s">
        <v>365</v>
      </c>
      <c r="D13" s="294" t="s">
        <v>366</v>
      </c>
      <c r="E13" s="291"/>
      <c r="F13" s="299" t="s">
        <v>319</v>
      </c>
      <c r="G13" s="300"/>
      <c r="H13" s="301"/>
    </row>
    <row r="14" spans="2:8" ht="15" customHeight="1">
      <c r="B14" s="296" t="s">
        <v>323</v>
      </c>
      <c r="C14" s="305"/>
      <c r="D14" s="306"/>
      <c r="E14" s="291"/>
      <c r="F14" s="315" t="s">
        <v>322</v>
      </c>
      <c r="G14" s="305"/>
      <c r="H14" s="306"/>
    </row>
    <row r="15" spans="2:8" ht="15" customHeight="1">
      <c r="B15" s="302"/>
      <c r="C15" s="309"/>
      <c r="D15" s="310"/>
      <c r="G15" s="316"/>
    </row>
    <row r="16" spans="2:8" ht="15" customHeight="1">
      <c r="B16" s="292" t="s">
        <v>326</v>
      </c>
      <c r="C16" s="293" t="s">
        <v>327</v>
      </c>
      <c r="D16" s="294" t="s">
        <v>328</v>
      </c>
      <c r="F16" s="317" t="s">
        <v>367</v>
      </c>
      <c r="G16" s="295" t="s">
        <v>368</v>
      </c>
      <c r="H16" s="294" t="s">
        <v>369</v>
      </c>
    </row>
    <row r="17" spans="2:8" ht="15" customHeight="1">
      <c r="B17" s="296" t="s">
        <v>331</v>
      </c>
      <c r="C17" s="308"/>
      <c r="D17" s="306"/>
      <c r="F17" s="299" t="s">
        <v>325</v>
      </c>
      <c r="G17" s="300"/>
      <c r="H17" s="301"/>
    </row>
    <row r="18" spans="2:8" ht="15" customHeight="1">
      <c r="C18" s="318"/>
      <c r="D18" s="319"/>
      <c r="F18" s="315" t="s">
        <v>322</v>
      </c>
      <c r="G18" s="305"/>
      <c r="H18" s="306"/>
    </row>
    <row r="19" spans="2:8" ht="15" customHeight="1">
      <c r="B19" s="292" t="s">
        <v>333</v>
      </c>
      <c r="C19" s="293" t="s">
        <v>334</v>
      </c>
      <c r="D19" s="294" t="s">
        <v>335</v>
      </c>
      <c r="F19" s="310"/>
      <c r="G19" s="300"/>
      <c r="H19" s="310"/>
    </row>
    <row r="20" spans="2:8" ht="15" customHeight="1">
      <c r="B20" s="296" t="s">
        <v>339</v>
      </c>
      <c r="C20" s="308"/>
      <c r="D20" s="306"/>
      <c r="F20" s="292" t="s">
        <v>370</v>
      </c>
      <c r="G20" s="293" t="s">
        <v>371</v>
      </c>
      <c r="H20" s="294" t="s">
        <v>372</v>
      </c>
    </row>
    <row r="21" spans="2:8" ht="15" customHeight="1">
      <c r="C21" s="314"/>
      <c r="F21" s="296" t="s">
        <v>373</v>
      </c>
      <c r="G21" s="308"/>
      <c r="H21" s="306"/>
    </row>
    <row r="22" spans="2:8" ht="15" customHeight="1">
      <c r="B22" s="292" t="s">
        <v>341</v>
      </c>
      <c r="C22" s="293" t="s">
        <v>342</v>
      </c>
      <c r="D22" s="294" t="s">
        <v>343</v>
      </c>
      <c r="G22" s="316"/>
    </row>
    <row r="23" spans="2:8" ht="15" customHeight="1">
      <c r="B23" s="424" t="s">
        <v>345</v>
      </c>
      <c r="C23" s="425"/>
      <c r="D23" s="426"/>
      <c r="F23" s="292" t="s">
        <v>336</v>
      </c>
      <c r="G23" s="295" t="s">
        <v>337</v>
      </c>
      <c r="H23" s="294" t="s">
        <v>338</v>
      </c>
    </row>
    <row r="24" spans="2:8" ht="15" customHeight="1">
      <c r="B24" s="321" t="s">
        <v>346</v>
      </c>
      <c r="C24" s="322"/>
      <c r="D24" s="323"/>
      <c r="F24" s="296" t="s">
        <v>340</v>
      </c>
      <c r="G24" s="320"/>
      <c r="H24" s="306"/>
    </row>
    <row r="25" spans="2:8" ht="15" customHeight="1">
      <c r="B25" s="296" t="s">
        <v>347</v>
      </c>
      <c r="C25" s="324"/>
      <c r="D25" s="325"/>
    </row>
    <row r="26" spans="2:8" ht="15" customHeight="1">
      <c r="F26" s="292" t="s">
        <v>329</v>
      </c>
      <c r="G26" s="293" t="s">
        <v>344</v>
      </c>
      <c r="H26" s="294" t="s">
        <v>330</v>
      </c>
    </row>
    <row r="27" spans="2:8" ht="15" customHeight="1">
      <c r="B27" s="319" t="s">
        <v>348</v>
      </c>
      <c r="F27" s="296" t="s">
        <v>332</v>
      </c>
      <c r="G27" s="308"/>
      <c r="H27" s="306"/>
    </row>
  </sheetData>
  <mergeCells count="2">
    <mergeCell ref="B1:H2"/>
    <mergeCell ref="B23:D23"/>
  </mergeCells>
  <pageMargins left="0.7" right="0.7" top="0.75" bottom="0.75" header="0.3" footer="0.3"/>
  <pageSetup scale="42" orientation="portrait" r:id="rId1"/>
  <headerFooter>
    <oddHeader>&amp;C&amp;"MS UI Gothic"&amp;10&amp;K000000•• PROTECTED 関係者外秘&amp;1#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39"/>
  <sheetViews>
    <sheetView showGridLines="0" view="pageBreakPreview" zoomScale="85" zoomScaleNormal="85" zoomScaleSheetLayoutView="85" workbookViewId="0">
      <pane xSplit="8" ySplit="5" topLeftCell="I6" activePane="bottomRight" state="frozen"/>
      <selection activeCell="F35" sqref="F35"/>
      <selection pane="topRight" activeCell="F35" sqref="F35"/>
      <selection pane="bottomLeft" activeCell="F35" sqref="F35"/>
      <selection pane="bottomRight" activeCell="F22" sqref="F22"/>
    </sheetView>
  </sheetViews>
  <sheetFormatPr defaultRowHeight="12.5"/>
  <cols>
    <col min="1" max="1" width="2.81640625" customWidth="1"/>
    <col min="2" max="2" width="16.54296875" bestFit="1" customWidth="1"/>
    <col min="3" max="3" width="22.453125" bestFit="1" customWidth="1"/>
    <col min="4" max="4" width="5.54296875" bestFit="1" customWidth="1"/>
    <col min="5" max="5" width="5.81640625" bestFit="1" customWidth="1"/>
    <col min="6" max="6" width="45.453125" customWidth="1"/>
    <col min="7" max="7" width="18.1796875" bestFit="1" customWidth="1"/>
    <col min="8" max="8" width="4.453125" bestFit="1" customWidth="1"/>
    <col min="9" max="18" width="16.1796875" customWidth="1"/>
    <col min="19" max="19" width="16.1796875" style="66" customWidth="1"/>
    <col min="20" max="20" width="3.453125" customWidth="1"/>
  </cols>
  <sheetData>
    <row r="1" spans="2:19" ht="13" thickBot="1"/>
    <row r="2" spans="2:19" ht="25">
      <c r="B2" s="433" t="s">
        <v>41</v>
      </c>
      <c r="C2" s="430" t="s">
        <v>0</v>
      </c>
      <c r="D2" s="436" t="s">
        <v>1</v>
      </c>
      <c r="E2" s="436" t="s">
        <v>45</v>
      </c>
      <c r="F2" s="436" t="s">
        <v>2</v>
      </c>
      <c r="G2" s="430" t="s">
        <v>3</v>
      </c>
      <c r="H2" s="427" t="s">
        <v>4</v>
      </c>
      <c r="I2" s="159" t="s">
        <v>91</v>
      </c>
      <c r="J2" s="156" t="s">
        <v>99</v>
      </c>
      <c r="K2" s="156" t="s">
        <v>94</v>
      </c>
      <c r="L2" s="156" t="s">
        <v>93</v>
      </c>
      <c r="M2" s="156" t="s">
        <v>106</v>
      </c>
      <c r="N2" s="156" t="s">
        <v>374</v>
      </c>
      <c r="O2" s="156" t="s">
        <v>98</v>
      </c>
      <c r="P2" s="156" t="s">
        <v>150</v>
      </c>
      <c r="Q2" s="156" t="s">
        <v>92</v>
      </c>
      <c r="R2" s="156" t="s">
        <v>95</v>
      </c>
      <c r="S2" s="162" t="s">
        <v>375</v>
      </c>
    </row>
    <row r="3" spans="2:19">
      <c r="B3" s="434"/>
      <c r="C3" s="431"/>
      <c r="D3" s="437"/>
      <c r="E3" s="437"/>
      <c r="F3" s="437"/>
      <c r="G3" s="431"/>
      <c r="H3" s="428"/>
      <c r="I3" s="160" t="s">
        <v>101</v>
      </c>
      <c r="J3" s="157" t="s">
        <v>102</v>
      </c>
      <c r="K3" s="157" t="s">
        <v>104</v>
      </c>
      <c r="L3" s="157" t="s">
        <v>104</v>
      </c>
      <c r="M3" s="157" t="s">
        <v>104</v>
      </c>
      <c r="N3" s="157" t="s">
        <v>104</v>
      </c>
      <c r="O3" s="157" t="s">
        <v>104</v>
      </c>
      <c r="P3" s="157" t="s">
        <v>104</v>
      </c>
      <c r="Q3" s="157" t="s">
        <v>104</v>
      </c>
      <c r="R3" s="157" t="s">
        <v>104</v>
      </c>
      <c r="S3" s="163" t="s">
        <v>101</v>
      </c>
    </row>
    <row r="4" spans="2:19">
      <c r="B4" s="434"/>
      <c r="C4" s="431"/>
      <c r="D4" s="437"/>
      <c r="E4" s="437"/>
      <c r="F4" s="437"/>
      <c r="G4" s="431"/>
      <c r="H4" s="428"/>
      <c r="I4" s="160" t="s">
        <v>100</v>
      </c>
      <c r="J4" s="157" t="s">
        <v>103</v>
      </c>
      <c r="K4" s="157" t="s">
        <v>105</v>
      </c>
      <c r="L4" s="157" t="s">
        <v>105</v>
      </c>
      <c r="M4" s="157" t="s">
        <v>105</v>
      </c>
      <c r="N4" s="157" t="s">
        <v>105</v>
      </c>
      <c r="O4" s="157" t="s">
        <v>105</v>
      </c>
      <c r="P4" s="157" t="s">
        <v>105</v>
      </c>
      <c r="Q4" s="157" t="s">
        <v>105</v>
      </c>
      <c r="R4" s="157" t="s">
        <v>105</v>
      </c>
      <c r="S4" s="163" t="s">
        <v>100</v>
      </c>
    </row>
    <row r="5" spans="2:19" ht="13" thickBot="1">
      <c r="B5" s="435"/>
      <c r="C5" s="432"/>
      <c r="D5" s="438"/>
      <c r="E5" s="438"/>
      <c r="F5" s="438"/>
      <c r="G5" s="432"/>
      <c r="H5" s="429"/>
      <c r="I5" s="161" t="s">
        <v>83</v>
      </c>
      <c r="J5" s="158" t="s">
        <v>84</v>
      </c>
      <c r="K5" s="158" t="s">
        <v>85</v>
      </c>
      <c r="L5" s="158" t="s">
        <v>86</v>
      </c>
      <c r="M5" s="158" t="s">
        <v>87</v>
      </c>
      <c r="N5" s="158" t="s">
        <v>88</v>
      </c>
      <c r="O5" s="158" t="s">
        <v>89</v>
      </c>
      <c r="P5" s="158" t="s">
        <v>148</v>
      </c>
      <c r="Q5" s="158" t="s">
        <v>90</v>
      </c>
      <c r="R5" s="158" t="s">
        <v>96</v>
      </c>
      <c r="S5" s="164" t="s">
        <v>97</v>
      </c>
    </row>
    <row r="6" spans="2:19">
      <c r="B6" s="88" t="s">
        <v>6</v>
      </c>
      <c r="C6" s="89" t="s">
        <v>20</v>
      </c>
      <c r="D6" s="90" t="s">
        <v>42</v>
      </c>
      <c r="E6" s="90" t="s">
        <v>29</v>
      </c>
      <c r="F6" s="89" t="s">
        <v>21</v>
      </c>
      <c r="G6" s="89" t="s">
        <v>63</v>
      </c>
      <c r="H6" s="105" t="s">
        <v>26</v>
      </c>
      <c r="I6" s="166" t="s">
        <v>149</v>
      </c>
      <c r="J6" s="167" t="s">
        <v>141</v>
      </c>
      <c r="K6" s="167" t="s">
        <v>149</v>
      </c>
      <c r="L6" s="167" t="s">
        <v>149</v>
      </c>
      <c r="M6" s="167" t="s">
        <v>149</v>
      </c>
      <c r="N6" s="167" t="s">
        <v>149</v>
      </c>
      <c r="O6" s="167" t="s">
        <v>149</v>
      </c>
      <c r="P6" s="167" t="s">
        <v>149</v>
      </c>
      <c r="Q6" s="167" t="s">
        <v>149</v>
      </c>
      <c r="R6" s="167" t="s">
        <v>141</v>
      </c>
      <c r="S6" s="168" t="s">
        <v>141</v>
      </c>
    </row>
    <row r="7" spans="2:19" ht="13" thickBot="1">
      <c r="B7" s="91" t="s">
        <v>6</v>
      </c>
      <c r="C7" s="92" t="s">
        <v>20</v>
      </c>
      <c r="D7" s="93" t="s">
        <v>42</v>
      </c>
      <c r="E7" s="93" t="s">
        <v>29</v>
      </c>
      <c r="F7" s="92" t="s">
        <v>62</v>
      </c>
      <c r="G7" s="92" t="s">
        <v>64</v>
      </c>
      <c r="H7" s="106" t="s">
        <v>47</v>
      </c>
      <c r="I7" s="169" t="s">
        <v>149</v>
      </c>
      <c r="J7" s="170" t="s">
        <v>141</v>
      </c>
      <c r="K7" s="170" t="s">
        <v>149</v>
      </c>
      <c r="L7" s="170" t="s">
        <v>149</v>
      </c>
      <c r="M7" s="170" t="s">
        <v>149</v>
      </c>
      <c r="N7" s="170" t="s">
        <v>149</v>
      </c>
      <c r="O7" s="170" t="s">
        <v>149</v>
      </c>
      <c r="P7" s="170" t="s">
        <v>149</v>
      </c>
      <c r="Q7" s="170" t="s">
        <v>149</v>
      </c>
      <c r="R7" s="170" t="s">
        <v>141</v>
      </c>
      <c r="S7" s="171" t="s">
        <v>141</v>
      </c>
    </row>
    <row r="8" spans="2:19">
      <c r="B8" s="88" t="s">
        <v>40</v>
      </c>
      <c r="C8" s="89" t="s">
        <v>20</v>
      </c>
      <c r="D8" s="90" t="s">
        <v>42</v>
      </c>
      <c r="E8" s="90" t="s">
        <v>29</v>
      </c>
      <c r="F8" s="89" t="s">
        <v>21</v>
      </c>
      <c r="G8" s="89" t="s">
        <v>65</v>
      </c>
      <c r="H8" s="105" t="s">
        <v>27</v>
      </c>
      <c r="I8" s="166" t="s">
        <v>149</v>
      </c>
      <c r="J8" s="167" t="s">
        <v>149</v>
      </c>
      <c r="K8" s="167" t="s">
        <v>149</v>
      </c>
      <c r="L8" s="167" t="s">
        <v>149</v>
      </c>
      <c r="M8" s="167" t="s">
        <v>149</v>
      </c>
      <c r="N8" s="167" t="s">
        <v>149</v>
      </c>
      <c r="O8" s="167" t="s">
        <v>149</v>
      </c>
      <c r="P8" s="167" t="s">
        <v>149</v>
      </c>
      <c r="Q8" s="167" t="s">
        <v>149</v>
      </c>
      <c r="R8" s="167" t="s">
        <v>141</v>
      </c>
      <c r="S8" s="168" t="s">
        <v>141</v>
      </c>
    </row>
    <row r="9" spans="2:19" ht="13" thickBot="1">
      <c r="B9" s="91" t="s">
        <v>40</v>
      </c>
      <c r="C9" s="92" t="s">
        <v>20</v>
      </c>
      <c r="D9" s="93" t="s">
        <v>42</v>
      </c>
      <c r="E9" s="93" t="s">
        <v>29</v>
      </c>
      <c r="F9" s="92" t="s">
        <v>62</v>
      </c>
      <c r="G9" s="92" t="s">
        <v>66</v>
      </c>
      <c r="H9" s="106" t="s">
        <v>48</v>
      </c>
      <c r="I9" s="169" t="s">
        <v>149</v>
      </c>
      <c r="J9" s="170" t="s">
        <v>149</v>
      </c>
      <c r="K9" s="170" t="s">
        <v>149</v>
      </c>
      <c r="L9" s="170" t="s">
        <v>149</v>
      </c>
      <c r="M9" s="170" t="s">
        <v>149</v>
      </c>
      <c r="N9" s="170" t="s">
        <v>149</v>
      </c>
      <c r="O9" s="170" t="s">
        <v>149</v>
      </c>
      <c r="P9" s="170" t="s">
        <v>149</v>
      </c>
      <c r="Q9" s="170" t="s">
        <v>149</v>
      </c>
      <c r="R9" s="170" t="s">
        <v>141</v>
      </c>
      <c r="S9" s="171" t="s">
        <v>141</v>
      </c>
    </row>
    <row r="10" spans="2:19">
      <c r="B10" s="107" t="s">
        <v>7</v>
      </c>
      <c r="C10" s="94" t="s">
        <v>20</v>
      </c>
      <c r="D10" s="95" t="s">
        <v>42</v>
      </c>
      <c r="E10" s="95" t="s">
        <v>29</v>
      </c>
      <c r="F10" s="94" t="s">
        <v>21</v>
      </c>
      <c r="G10" s="94" t="s">
        <v>67</v>
      </c>
      <c r="H10" s="108" t="s">
        <v>28</v>
      </c>
      <c r="I10" s="172" t="s">
        <v>149</v>
      </c>
      <c r="J10" s="173" t="s">
        <v>149</v>
      </c>
      <c r="K10" s="173" t="s">
        <v>149</v>
      </c>
      <c r="L10" s="173" t="s">
        <v>149</v>
      </c>
      <c r="M10" s="173" t="s">
        <v>149</v>
      </c>
      <c r="N10" s="173" t="s">
        <v>149</v>
      </c>
      <c r="O10" s="173" t="s">
        <v>149</v>
      </c>
      <c r="P10" s="173" t="s">
        <v>149</v>
      </c>
      <c r="Q10" s="173" t="s">
        <v>149</v>
      </c>
      <c r="R10" s="173" t="s">
        <v>141</v>
      </c>
      <c r="S10" s="174" t="s">
        <v>141</v>
      </c>
    </row>
    <row r="11" spans="2:19">
      <c r="B11" s="109" t="s">
        <v>7</v>
      </c>
      <c r="C11" s="96" t="s">
        <v>20</v>
      </c>
      <c r="D11" s="97" t="s">
        <v>42</v>
      </c>
      <c r="E11" s="97" t="s">
        <v>29</v>
      </c>
      <c r="F11" s="96" t="s">
        <v>133</v>
      </c>
      <c r="G11" s="96" t="s">
        <v>67</v>
      </c>
      <c r="H11" s="110" t="s">
        <v>134</v>
      </c>
      <c r="I11" s="178" t="s">
        <v>141</v>
      </c>
      <c r="J11" s="179" t="s">
        <v>141</v>
      </c>
      <c r="K11" s="179" t="s">
        <v>141</v>
      </c>
      <c r="L11" s="179" t="s">
        <v>141</v>
      </c>
      <c r="M11" s="179" t="s">
        <v>141</v>
      </c>
      <c r="N11" s="179" t="s">
        <v>141</v>
      </c>
      <c r="O11" s="179" t="s">
        <v>141</v>
      </c>
      <c r="P11" s="179" t="s">
        <v>141</v>
      </c>
      <c r="Q11" s="179" t="s">
        <v>141</v>
      </c>
      <c r="R11" s="179" t="s">
        <v>149</v>
      </c>
      <c r="S11" s="180" t="s">
        <v>141</v>
      </c>
    </row>
    <row r="12" spans="2:19">
      <c r="B12" s="121" t="s">
        <v>7</v>
      </c>
      <c r="C12" s="122" t="s">
        <v>20</v>
      </c>
      <c r="D12" s="123" t="s">
        <v>42</v>
      </c>
      <c r="E12" s="123" t="s">
        <v>29</v>
      </c>
      <c r="F12" s="122" t="s">
        <v>139</v>
      </c>
      <c r="G12" s="122" t="s">
        <v>67</v>
      </c>
      <c r="H12" s="124">
        <v>33</v>
      </c>
      <c r="I12" s="181" t="s">
        <v>141</v>
      </c>
      <c r="J12" s="182" t="s">
        <v>141</v>
      </c>
      <c r="K12" s="182" t="s">
        <v>141</v>
      </c>
      <c r="L12" s="182" t="s">
        <v>141</v>
      </c>
      <c r="M12" s="182" t="s">
        <v>141</v>
      </c>
      <c r="N12" s="182" t="s">
        <v>141</v>
      </c>
      <c r="O12" s="182" t="s">
        <v>141</v>
      </c>
      <c r="P12" s="182" t="s">
        <v>141</v>
      </c>
      <c r="Q12" s="182" t="s">
        <v>141</v>
      </c>
      <c r="R12" s="182" t="s">
        <v>141</v>
      </c>
      <c r="S12" s="183" t="s">
        <v>149</v>
      </c>
    </row>
    <row r="13" spans="2:19">
      <c r="B13" s="111" t="s">
        <v>7</v>
      </c>
      <c r="C13" s="98" t="s">
        <v>20</v>
      </c>
      <c r="D13" s="99" t="s">
        <v>42</v>
      </c>
      <c r="E13" s="99" t="s">
        <v>29</v>
      </c>
      <c r="F13" s="98" t="s">
        <v>62</v>
      </c>
      <c r="G13" s="98" t="s">
        <v>68</v>
      </c>
      <c r="H13" s="112" t="s">
        <v>49</v>
      </c>
      <c r="I13" s="175" t="s">
        <v>149</v>
      </c>
      <c r="J13" s="176" t="s">
        <v>149</v>
      </c>
      <c r="K13" s="176" t="s">
        <v>149</v>
      </c>
      <c r="L13" s="176" t="s">
        <v>149</v>
      </c>
      <c r="M13" s="176" t="s">
        <v>149</v>
      </c>
      <c r="N13" s="176" t="s">
        <v>149</v>
      </c>
      <c r="O13" s="176" t="s">
        <v>149</v>
      </c>
      <c r="P13" s="176" t="s">
        <v>149</v>
      </c>
      <c r="Q13" s="176" t="s">
        <v>149</v>
      </c>
      <c r="R13" s="176" t="s">
        <v>141</v>
      </c>
      <c r="S13" s="177" t="s">
        <v>141</v>
      </c>
    </row>
    <row r="14" spans="2:19">
      <c r="B14" s="111" t="s">
        <v>7</v>
      </c>
      <c r="C14" s="98" t="s">
        <v>20</v>
      </c>
      <c r="D14" s="99" t="s">
        <v>42</v>
      </c>
      <c r="E14" s="99" t="s">
        <v>29</v>
      </c>
      <c r="F14" s="98" t="s">
        <v>73</v>
      </c>
      <c r="G14" s="98" t="s">
        <v>67</v>
      </c>
      <c r="H14" s="112" t="s">
        <v>108</v>
      </c>
      <c r="I14" s="175" t="s">
        <v>149</v>
      </c>
      <c r="J14" s="176" t="s">
        <v>149</v>
      </c>
      <c r="K14" s="176" t="s">
        <v>149</v>
      </c>
      <c r="L14" s="176" t="s">
        <v>149</v>
      </c>
      <c r="M14" s="176" t="s">
        <v>149</v>
      </c>
      <c r="N14" s="176" t="s">
        <v>149</v>
      </c>
      <c r="O14" s="176" t="s">
        <v>149</v>
      </c>
      <c r="P14" s="176" t="s">
        <v>149</v>
      </c>
      <c r="Q14" s="176" t="s">
        <v>149</v>
      </c>
      <c r="R14" s="176" t="s">
        <v>141</v>
      </c>
      <c r="S14" s="177" t="s">
        <v>141</v>
      </c>
    </row>
    <row r="15" spans="2:19">
      <c r="B15" s="113" t="s">
        <v>7</v>
      </c>
      <c r="C15" s="98" t="s">
        <v>20</v>
      </c>
      <c r="D15" s="99" t="s">
        <v>42</v>
      </c>
      <c r="E15" s="99" t="s">
        <v>29</v>
      </c>
      <c r="F15" s="98" t="s">
        <v>109</v>
      </c>
      <c r="G15" s="98" t="s">
        <v>67</v>
      </c>
      <c r="H15" s="112" t="s">
        <v>110</v>
      </c>
      <c r="I15" s="175" t="s">
        <v>149</v>
      </c>
      <c r="J15" s="176" t="s">
        <v>149</v>
      </c>
      <c r="K15" s="176" t="s">
        <v>149</v>
      </c>
      <c r="L15" s="176" t="s">
        <v>149</v>
      </c>
      <c r="M15" s="176" t="s">
        <v>149</v>
      </c>
      <c r="N15" s="176" t="s">
        <v>149</v>
      </c>
      <c r="O15" s="176" t="s">
        <v>149</v>
      </c>
      <c r="P15" s="176" t="s">
        <v>149</v>
      </c>
      <c r="Q15" s="176" t="s">
        <v>149</v>
      </c>
      <c r="R15" s="176" t="s">
        <v>141</v>
      </c>
      <c r="S15" s="177" t="s">
        <v>141</v>
      </c>
    </row>
    <row r="16" spans="2:19">
      <c r="B16" s="111" t="s">
        <v>7</v>
      </c>
      <c r="C16" s="98" t="s">
        <v>20</v>
      </c>
      <c r="D16" s="99" t="s">
        <v>42</v>
      </c>
      <c r="E16" s="99" t="s">
        <v>29</v>
      </c>
      <c r="F16" s="98" t="s">
        <v>22</v>
      </c>
      <c r="G16" s="98" t="s">
        <v>69</v>
      </c>
      <c r="H16" s="112" t="s">
        <v>111</v>
      </c>
      <c r="I16" s="175" t="s">
        <v>149</v>
      </c>
      <c r="J16" s="176" t="s">
        <v>149</v>
      </c>
      <c r="K16" s="176" t="s">
        <v>149</v>
      </c>
      <c r="L16" s="176" t="s">
        <v>149</v>
      </c>
      <c r="M16" s="176" t="s">
        <v>149</v>
      </c>
      <c r="N16" s="176" t="s">
        <v>149</v>
      </c>
      <c r="O16" s="176" t="s">
        <v>149</v>
      </c>
      <c r="P16" s="176" t="s">
        <v>149</v>
      </c>
      <c r="Q16" s="176" t="s">
        <v>149</v>
      </c>
      <c r="R16" s="176" t="s">
        <v>141</v>
      </c>
      <c r="S16" s="177" t="s">
        <v>141</v>
      </c>
    </row>
    <row r="17" spans="2:19">
      <c r="B17" s="109" t="s">
        <v>7</v>
      </c>
      <c r="C17" s="96" t="s">
        <v>20</v>
      </c>
      <c r="D17" s="97" t="s">
        <v>42</v>
      </c>
      <c r="E17" s="97" t="s">
        <v>29</v>
      </c>
      <c r="F17" s="96" t="s">
        <v>135</v>
      </c>
      <c r="G17" s="96" t="s">
        <v>69</v>
      </c>
      <c r="H17" s="110" t="s">
        <v>78</v>
      </c>
      <c r="I17" s="178" t="s">
        <v>141</v>
      </c>
      <c r="J17" s="179" t="s">
        <v>141</v>
      </c>
      <c r="K17" s="179" t="s">
        <v>141</v>
      </c>
      <c r="L17" s="179" t="s">
        <v>141</v>
      </c>
      <c r="M17" s="179" t="s">
        <v>141</v>
      </c>
      <c r="N17" s="179" t="s">
        <v>141</v>
      </c>
      <c r="O17" s="179" t="s">
        <v>141</v>
      </c>
      <c r="P17" s="179" t="s">
        <v>141</v>
      </c>
      <c r="Q17" s="179" t="s">
        <v>141</v>
      </c>
      <c r="R17" s="179" t="s">
        <v>149</v>
      </c>
      <c r="S17" s="180" t="s">
        <v>141</v>
      </c>
    </row>
    <row r="18" spans="2:19">
      <c r="B18" s="121" t="s">
        <v>7</v>
      </c>
      <c r="C18" s="122" t="s">
        <v>20</v>
      </c>
      <c r="D18" s="123" t="s">
        <v>42</v>
      </c>
      <c r="E18" s="123" t="s">
        <v>29</v>
      </c>
      <c r="F18" s="122" t="s">
        <v>140</v>
      </c>
      <c r="G18" s="122" t="s">
        <v>69</v>
      </c>
      <c r="H18" s="124">
        <v>44</v>
      </c>
      <c r="I18" s="181" t="s">
        <v>141</v>
      </c>
      <c r="J18" s="182" t="s">
        <v>141</v>
      </c>
      <c r="K18" s="182" t="s">
        <v>141</v>
      </c>
      <c r="L18" s="182" t="s">
        <v>141</v>
      </c>
      <c r="M18" s="182" t="s">
        <v>141</v>
      </c>
      <c r="N18" s="182" t="s">
        <v>141</v>
      </c>
      <c r="O18" s="182" t="s">
        <v>141</v>
      </c>
      <c r="P18" s="182" t="s">
        <v>141</v>
      </c>
      <c r="Q18" s="182" t="s">
        <v>141</v>
      </c>
      <c r="R18" s="182" t="s">
        <v>141</v>
      </c>
      <c r="S18" s="183" t="s">
        <v>149</v>
      </c>
    </row>
    <row r="19" spans="2:19">
      <c r="B19" s="111" t="s">
        <v>7</v>
      </c>
      <c r="C19" s="98" t="s">
        <v>20</v>
      </c>
      <c r="D19" s="99" t="s">
        <v>43</v>
      </c>
      <c r="E19" s="99" t="s">
        <v>29</v>
      </c>
      <c r="F19" s="98" t="s">
        <v>22</v>
      </c>
      <c r="G19" s="98" t="s">
        <v>70</v>
      </c>
      <c r="H19" s="112" t="s">
        <v>112</v>
      </c>
      <c r="I19" s="175" t="s">
        <v>149</v>
      </c>
      <c r="J19" s="176" t="s">
        <v>149</v>
      </c>
      <c r="K19" s="176" t="s">
        <v>149</v>
      </c>
      <c r="L19" s="176" t="s">
        <v>149</v>
      </c>
      <c r="M19" s="176" t="s">
        <v>149</v>
      </c>
      <c r="N19" s="176" t="s">
        <v>149</v>
      </c>
      <c r="O19" s="176" t="s">
        <v>149</v>
      </c>
      <c r="P19" s="176" t="s">
        <v>149</v>
      </c>
      <c r="Q19" s="176" t="s">
        <v>149</v>
      </c>
      <c r="R19" s="176" t="s">
        <v>141</v>
      </c>
      <c r="S19" s="177" t="s">
        <v>141</v>
      </c>
    </row>
    <row r="20" spans="2:19">
      <c r="B20" s="111" t="s">
        <v>7</v>
      </c>
      <c r="C20" s="98" t="s">
        <v>107</v>
      </c>
      <c r="D20" s="99" t="s">
        <v>42</v>
      </c>
      <c r="E20" s="99" t="s">
        <v>29</v>
      </c>
      <c r="F20" s="98" t="s">
        <v>22</v>
      </c>
      <c r="G20" s="98" t="s">
        <v>113</v>
      </c>
      <c r="H20" s="112" t="s">
        <v>114</v>
      </c>
      <c r="I20" s="175" t="s">
        <v>149</v>
      </c>
      <c r="J20" s="176" t="s">
        <v>149</v>
      </c>
      <c r="K20" s="176" t="s">
        <v>149</v>
      </c>
      <c r="L20" s="176" t="s">
        <v>149</v>
      </c>
      <c r="M20" s="176" t="s">
        <v>149</v>
      </c>
      <c r="N20" s="176" t="s">
        <v>149</v>
      </c>
      <c r="O20" s="176" t="s">
        <v>149</v>
      </c>
      <c r="P20" s="176" t="s">
        <v>149</v>
      </c>
      <c r="Q20" s="176" t="s">
        <v>149</v>
      </c>
      <c r="R20" s="176" t="s">
        <v>141</v>
      </c>
      <c r="S20" s="177" t="s">
        <v>141</v>
      </c>
    </row>
    <row r="21" spans="2:19">
      <c r="B21" s="111" t="s">
        <v>7</v>
      </c>
      <c r="C21" s="98" t="s">
        <v>107</v>
      </c>
      <c r="D21" s="99" t="s">
        <v>43</v>
      </c>
      <c r="E21" s="99" t="s">
        <v>29</v>
      </c>
      <c r="F21" s="98" t="s">
        <v>22</v>
      </c>
      <c r="G21" s="98" t="s">
        <v>115</v>
      </c>
      <c r="H21" s="114" t="s">
        <v>116</v>
      </c>
      <c r="I21" s="175" t="s">
        <v>149</v>
      </c>
      <c r="J21" s="176" t="s">
        <v>149</v>
      </c>
      <c r="K21" s="176" t="s">
        <v>149</v>
      </c>
      <c r="L21" s="176" t="s">
        <v>149</v>
      </c>
      <c r="M21" s="176" t="s">
        <v>149</v>
      </c>
      <c r="N21" s="176" t="s">
        <v>149</v>
      </c>
      <c r="O21" s="176" t="s">
        <v>149</v>
      </c>
      <c r="P21" s="176" t="s">
        <v>149</v>
      </c>
      <c r="Q21" s="176" t="s">
        <v>149</v>
      </c>
      <c r="R21" s="176" t="s">
        <v>141</v>
      </c>
      <c r="S21" s="177" t="s">
        <v>141</v>
      </c>
    </row>
    <row r="22" spans="2:19">
      <c r="B22" s="111" t="s">
        <v>7</v>
      </c>
      <c r="C22" s="98" t="s">
        <v>20</v>
      </c>
      <c r="D22" s="99" t="s">
        <v>42</v>
      </c>
      <c r="E22" s="99" t="s">
        <v>29</v>
      </c>
      <c r="F22" s="98" t="s">
        <v>23</v>
      </c>
      <c r="G22" s="98" t="s">
        <v>69</v>
      </c>
      <c r="H22" s="114" t="s">
        <v>117</v>
      </c>
      <c r="I22" s="175" t="s">
        <v>149</v>
      </c>
      <c r="J22" s="176" t="s">
        <v>149</v>
      </c>
      <c r="K22" s="176" t="s">
        <v>149</v>
      </c>
      <c r="L22" s="176" t="s">
        <v>149</v>
      </c>
      <c r="M22" s="176" t="s">
        <v>149</v>
      </c>
      <c r="N22" s="176" t="s">
        <v>149</v>
      </c>
      <c r="O22" s="176" t="s">
        <v>149</v>
      </c>
      <c r="P22" s="176" t="s">
        <v>149</v>
      </c>
      <c r="Q22" s="176" t="s">
        <v>149</v>
      </c>
      <c r="R22" s="176" t="s">
        <v>141</v>
      </c>
      <c r="S22" s="177" t="s">
        <v>141</v>
      </c>
    </row>
    <row r="23" spans="2:19">
      <c r="B23" s="111" t="s">
        <v>7</v>
      </c>
      <c r="C23" s="98" t="s">
        <v>20</v>
      </c>
      <c r="D23" s="99" t="s">
        <v>43</v>
      </c>
      <c r="E23" s="99" t="s">
        <v>29</v>
      </c>
      <c r="F23" s="98" t="s">
        <v>23</v>
      </c>
      <c r="G23" s="98" t="s">
        <v>70</v>
      </c>
      <c r="H23" s="112" t="s">
        <v>118</v>
      </c>
      <c r="I23" s="175" t="s">
        <v>149</v>
      </c>
      <c r="J23" s="176" t="s">
        <v>149</v>
      </c>
      <c r="K23" s="176" t="s">
        <v>149</v>
      </c>
      <c r="L23" s="176" t="s">
        <v>149</v>
      </c>
      <c r="M23" s="176" t="s">
        <v>149</v>
      </c>
      <c r="N23" s="176" t="s">
        <v>149</v>
      </c>
      <c r="O23" s="176" t="s">
        <v>149</v>
      </c>
      <c r="P23" s="176" t="s">
        <v>149</v>
      </c>
      <c r="Q23" s="176" t="s">
        <v>149</v>
      </c>
      <c r="R23" s="176" t="s">
        <v>141</v>
      </c>
      <c r="S23" s="177" t="s">
        <v>141</v>
      </c>
    </row>
    <row r="24" spans="2:19">
      <c r="B24" s="111" t="s">
        <v>7</v>
      </c>
      <c r="C24" s="98" t="s">
        <v>107</v>
      </c>
      <c r="D24" s="99" t="s">
        <v>42</v>
      </c>
      <c r="E24" s="99" t="s">
        <v>29</v>
      </c>
      <c r="F24" s="98" t="s">
        <v>23</v>
      </c>
      <c r="G24" s="98" t="s">
        <v>113</v>
      </c>
      <c r="H24" s="112" t="s">
        <v>119</v>
      </c>
      <c r="I24" s="175" t="s">
        <v>149</v>
      </c>
      <c r="J24" s="176" t="s">
        <v>149</v>
      </c>
      <c r="K24" s="176" t="s">
        <v>149</v>
      </c>
      <c r="L24" s="176" t="s">
        <v>149</v>
      </c>
      <c r="M24" s="176" t="s">
        <v>149</v>
      </c>
      <c r="N24" s="176" t="s">
        <v>149</v>
      </c>
      <c r="O24" s="176" t="s">
        <v>149</v>
      </c>
      <c r="P24" s="176" t="s">
        <v>149</v>
      </c>
      <c r="Q24" s="176" t="s">
        <v>149</v>
      </c>
      <c r="R24" s="176" t="s">
        <v>141</v>
      </c>
      <c r="S24" s="177" t="s">
        <v>141</v>
      </c>
    </row>
    <row r="25" spans="2:19">
      <c r="B25" s="115" t="s">
        <v>7</v>
      </c>
      <c r="C25" s="100" t="s">
        <v>107</v>
      </c>
      <c r="D25" s="101" t="s">
        <v>43</v>
      </c>
      <c r="E25" s="101" t="s">
        <v>29</v>
      </c>
      <c r="F25" s="100" t="s">
        <v>23</v>
      </c>
      <c r="G25" s="100" t="s">
        <v>115</v>
      </c>
      <c r="H25" s="116" t="s">
        <v>120</v>
      </c>
      <c r="I25" s="175" t="s">
        <v>149</v>
      </c>
      <c r="J25" s="176" t="s">
        <v>149</v>
      </c>
      <c r="K25" s="176" t="s">
        <v>149</v>
      </c>
      <c r="L25" s="176" t="s">
        <v>149</v>
      </c>
      <c r="M25" s="176" t="s">
        <v>149</v>
      </c>
      <c r="N25" s="176" t="s">
        <v>149</v>
      </c>
      <c r="O25" s="176" t="s">
        <v>149</v>
      </c>
      <c r="P25" s="176" t="s">
        <v>149</v>
      </c>
      <c r="Q25" s="176" t="s">
        <v>149</v>
      </c>
      <c r="R25" s="176" t="s">
        <v>141</v>
      </c>
      <c r="S25" s="177" t="s">
        <v>141</v>
      </c>
    </row>
    <row r="26" spans="2:19">
      <c r="B26" s="115" t="s">
        <v>7</v>
      </c>
      <c r="C26" s="100" t="s">
        <v>20</v>
      </c>
      <c r="D26" s="101" t="s">
        <v>42</v>
      </c>
      <c r="E26" s="101" t="s">
        <v>29</v>
      </c>
      <c r="F26" s="100" t="s">
        <v>24</v>
      </c>
      <c r="G26" s="100" t="s">
        <v>69</v>
      </c>
      <c r="H26" s="116" t="s">
        <v>121</v>
      </c>
      <c r="I26" s="175" t="s">
        <v>149</v>
      </c>
      <c r="J26" s="176" t="s">
        <v>149</v>
      </c>
      <c r="K26" s="176" t="s">
        <v>149</v>
      </c>
      <c r="L26" s="176" t="s">
        <v>149</v>
      </c>
      <c r="M26" s="176" t="s">
        <v>149</v>
      </c>
      <c r="N26" s="176" t="s">
        <v>149</v>
      </c>
      <c r="O26" s="176" t="s">
        <v>149</v>
      </c>
      <c r="P26" s="176" t="s">
        <v>149</v>
      </c>
      <c r="Q26" s="176" t="s">
        <v>149</v>
      </c>
      <c r="R26" s="176" t="s">
        <v>141</v>
      </c>
      <c r="S26" s="177" t="s">
        <v>141</v>
      </c>
    </row>
    <row r="27" spans="2:19">
      <c r="B27" s="109" t="s">
        <v>7</v>
      </c>
      <c r="C27" s="96" t="s">
        <v>20</v>
      </c>
      <c r="D27" s="97" t="s">
        <v>42</v>
      </c>
      <c r="E27" s="97" t="s">
        <v>29</v>
      </c>
      <c r="F27" s="96" t="s">
        <v>136</v>
      </c>
      <c r="G27" s="96" t="s">
        <v>69</v>
      </c>
      <c r="H27" s="110" t="s">
        <v>79</v>
      </c>
      <c r="I27" s="178" t="s">
        <v>141</v>
      </c>
      <c r="J27" s="179" t="s">
        <v>141</v>
      </c>
      <c r="K27" s="179" t="s">
        <v>141</v>
      </c>
      <c r="L27" s="179" t="s">
        <v>141</v>
      </c>
      <c r="M27" s="179" t="s">
        <v>141</v>
      </c>
      <c r="N27" s="179" t="s">
        <v>141</v>
      </c>
      <c r="O27" s="179" t="s">
        <v>141</v>
      </c>
      <c r="P27" s="179" t="s">
        <v>141</v>
      </c>
      <c r="Q27" s="179" t="s">
        <v>141</v>
      </c>
      <c r="R27" s="179" t="s">
        <v>149</v>
      </c>
      <c r="S27" s="180" t="s">
        <v>141</v>
      </c>
    </row>
    <row r="28" spans="2:19">
      <c r="B28" s="115" t="s">
        <v>7</v>
      </c>
      <c r="C28" s="100" t="s">
        <v>20</v>
      </c>
      <c r="D28" s="101" t="s">
        <v>43</v>
      </c>
      <c r="E28" s="101" t="s">
        <v>29</v>
      </c>
      <c r="F28" s="100" t="s">
        <v>24</v>
      </c>
      <c r="G28" s="100" t="s">
        <v>70</v>
      </c>
      <c r="H28" s="116" t="s">
        <v>122</v>
      </c>
      <c r="I28" s="175" t="s">
        <v>149</v>
      </c>
      <c r="J28" s="176" t="s">
        <v>149</v>
      </c>
      <c r="K28" s="176" t="s">
        <v>149</v>
      </c>
      <c r="L28" s="176" t="s">
        <v>149</v>
      </c>
      <c r="M28" s="176" t="s">
        <v>149</v>
      </c>
      <c r="N28" s="176" t="s">
        <v>149</v>
      </c>
      <c r="O28" s="176" t="s">
        <v>149</v>
      </c>
      <c r="P28" s="176" t="s">
        <v>149</v>
      </c>
      <c r="Q28" s="176" t="s">
        <v>149</v>
      </c>
      <c r="R28" s="176" t="s">
        <v>141</v>
      </c>
      <c r="S28" s="177" t="s">
        <v>141</v>
      </c>
    </row>
    <row r="29" spans="2:19">
      <c r="B29" s="115" t="s">
        <v>7</v>
      </c>
      <c r="C29" s="100" t="s">
        <v>107</v>
      </c>
      <c r="D29" s="101" t="s">
        <v>42</v>
      </c>
      <c r="E29" s="101" t="s">
        <v>29</v>
      </c>
      <c r="F29" s="100" t="s">
        <v>24</v>
      </c>
      <c r="G29" s="100" t="s">
        <v>113</v>
      </c>
      <c r="H29" s="116" t="s">
        <v>123</v>
      </c>
      <c r="I29" s="175" t="s">
        <v>149</v>
      </c>
      <c r="J29" s="176" t="s">
        <v>149</v>
      </c>
      <c r="K29" s="176" t="s">
        <v>149</v>
      </c>
      <c r="L29" s="176" t="s">
        <v>149</v>
      </c>
      <c r="M29" s="176" t="s">
        <v>149</v>
      </c>
      <c r="N29" s="176" t="s">
        <v>149</v>
      </c>
      <c r="O29" s="176" t="s">
        <v>149</v>
      </c>
      <c r="P29" s="176" t="s">
        <v>149</v>
      </c>
      <c r="Q29" s="176" t="s">
        <v>149</v>
      </c>
      <c r="R29" s="176" t="s">
        <v>141</v>
      </c>
      <c r="S29" s="177" t="s">
        <v>141</v>
      </c>
    </row>
    <row r="30" spans="2:19">
      <c r="B30" s="115" t="s">
        <v>7</v>
      </c>
      <c r="C30" s="100" t="s">
        <v>107</v>
      </c>
      <c r="D30" s="101" t="s">
        <v>43</v>
      </c>
      <c r="E30" s="101" t="s">
        <v>29</v>
      </c>
      <c r="F30" s="100" t="s">
        <v>24</v>
      </c>
      <c r="G30" s="100" t="s">
        <v>115</v>
      </c>
      <c r="H30" s="116" t="s">
        <v>124</v>
      </c>
      <c r="I30" s="175" t="s">
        <v>149</v>
      </c>
      <c r="J30" s="176" t="s">
        <v>149</v>
      </c>
      <c r="K30" s="176" t="s">
        <v>149</v>
      </c>
      <c r="L30" s="176" t="s">
        <v>149</v>
      </c>
      <c r="M30" s="176" t="s">
        <v>149</v>
      </c>
      <c r="N30" s="176" t="s">
        <v>149</v>
      </c>
      <c r="O30" s="176" t="s">
        <v>149</v>
      </c>
      <c r="P30" s="176" t="s">
        <v>149</v>
      </c>
      <c r="Q30" s="176" t="s">
        <v>149</v>
      </c>
      <c r="R30" s="176" t="s">
        <v>141</v>
      </c>
      <c r="S30" s="177" t="s">
        <v>141</v>
      </c>
    </row>
    <row r="31" spans="2:19">
      <c r="B31" s="109" t="s">
        <v>7</v>
      </c>
      <c r="C31" s="96" t="s">
        <v>107</v>
      </c>
      <c r="D31" s="97" t="s">
        <v>43</v>
      </c>
      <c r="E31" s="97" t="s">
        <v>29</v>
      </c>
      <c r="F31" s="96" t="s">
        <v>136</v>
      </c>
      <c r="G31" s="96" t="s">
        <v>115</v>
      </c>
      <c r="H31" s="110" t="s">
        <v>80</v>
      </c>
      <c r="I31" s="178" t="s">
        <v>141</v>
      </c>
      <c r="J31" s="179" t="s">
        <v>141</v>
      </c>
      <c r="K31" s="179" t="s">
        <v>141</v>
      </c>
      <c r="L31" s="179" t="s">
        <v>141</v>
      </c>
      <c r="M31" s="179" t="s">
        <v>141</v>
      </c>
      <c r="N31" s="179" t="s">
        <v>141</v>
      </c>
      <c r="O31" s="179" t="s">
        <v>141</v>
      </c>
      <c r="P31" s="179" t="s">
        <v>141</v>
      </c>
      <c r="Q31" s="179" t="s">
        <v>141</v>
      </c>
      <c r="R31" s="179" t="s">
        <v>149</v>
      </c>
      <c r="S31" s="180" t="s">
        <v>141</v>
      </c>
    </row>
    <row r="32" spans="2:19">
      <c r="B32" s="115" t="s">
        <v>7</v>
      </c>
      <c r="C32" s="100" t="s">
        <v>20</v>
      </c>
      <c r="D32" s="101" t="s">
        <v>42</v>
      </c>
      <c r="E32" s="101" t="s">
        <v>29</v>
      </c>
      <c r="F32" s="100" t="s">
        <v>25</v>
      </c>
      <c r="G32" s="100" t="s">
        <v>69</v>
      </c>
      <c r="H32" s="116" t="s">
        <v>125</v>
      </c>
      <c r="I32" s="175" t="s">
        <v>149</v>
      </c>
      <c r="J32" s="176" t="s">
        <v>149</v>
      </c>
      <c r="K32" s="176" t="s">
        <v>149</v>
      </c>
      <c r="L32" s="176" t="s">
        <v>149</v>
      </c>
      <c r="M32" s="176" t="s">
        <v>149</v>
      </c>
      <c r="N32" s="176" t="s">
        <v>149</v>
      </c>
      <c r="O32" s="176" t="s">
        <v>149</v>
      </c>
      <c r="P32" s="176" t="s">
        <v>149</v>
      </c>
      <c r="Q32" s="176" t="s">
        <v>149</v>
      </c>
      <c r="R32" s="176" t="s">
        <v>141</v>
      </c>
      <c r="S32" s="177" t="s">
        <v>141</v>
      </c>
    </row>
    <row r="33" spans="2:19">
      <c r="B33" s="115" t="s">
        <v>7</v>
      </c>
      <c r="C33" s="100" t="s">
        <v>20</v>
      </c>
      <c r="D33" s="101" t="s">
        <v>43</v>
      </c>
      <c r="E33" s="101" t="s">
        <v>29</v>
      </c>
      <c r="F33" s="100" t="s">
        <v>25</v>
      </c>
      <c r="G33" s="100" t="s">
        <v>70</v>
      </c>
      <c r="H33" s="116" t="s">
        <v>126</v>
      </c>
      <c r="I33" s="175" t="s">
        <v>149</v>
      </c>
      <c r="J33" s="176" t="s">
        <v>149</v>
      </c>
      <c r="K33" s="176" t="s">
        <v>149</v>
      </c>
      <c r="L33" s="176" t="s">
        <v>149</v>
      </c>
      <c r="M33" s="176" t="s">
        <v>149</v>
      </c>
      <c r="N33" s="176" t="s">
        <v>149</v>
      </c>
      <c r="O33" s="176" t="s">
        <v>149</v>
      </c>
      <c r="P33" s="176" t="s">
        <v>149</v>
      </c>
      <c r="Q33" s="176" t="s">
        <v>149</v>
      </c>
      <c r="R33" s="176" t="s">
        <v>141</v>
      </c>
      <c r="S33" s="177" t="s">
        <v>141</v>
      </c>
    </row>
    <row r="34" spans="2:19">
      <c r="B34" s="111" t="s">
        <v>7</v>
      </c>
      <c r="C34" s="98" t="s">
        <v>107</v>
      </c>
      <c r="D34" s="99" t="s">
        <v>42</v>
      </c>
      <c r="E34" s="99" t="s">
        <v>29</v>
      </c>
      <c r="F34" s="98" t="s">
        <v>25</v>
      </c>
      <c r="G34" s="98" t="s">
        <v>113</v>
      </c>
      <c r="H34" s="112" t="s">
        <v>127</v>
      </c>
      <c r="I34" s="175" t="s">
        <v>149</v>
      </c>
      <c r="J34" s="176" t="s">
        <v>149</v>
      </c>
      <c r="K34" s="176" t="s">
        <v>149</v>
      </c>
      <c r="L34" s="176" t="s">
        <v>149</v>
      </c>
      <c r="M34" s="176" t="s">
        <v>149</v>
      </c>
      <c r="N34" s="176" t="s">
        <v>149</v>
      </c>
      <c r="O34" s="176" t="s">
        <v>149</v>
      </c>
      <c r="P34" s="176" t="s">
        <v>149</v>
      </c>
      <c r="Q34" s="176" t="s">
        <v>149</v>
      </c>
      <c r="R34" s="176" t="s">
        <v>141</v>
      </c>
      <c r="S34" s="177" t="s">
        <v>141</v>
      </c>
    </row>
    <row r="35" spans="2:19">
      <c r="B35" s="111" t="s">
        <v>7</v>
      </c>
      <c r="C35" s="98" t="s">
        <v>107</v>
      </c>
      <c r="D35" s="99" t="s">
        <v>43</v>
      </c>
      <c r="E35" s="99" t="s">
        <v>29</v>
      </c>
      <c r="F35" s="98" t="s">
        <v>25</v>
      </c>
      <c r="G35" s="98" t="s">
        <v>115</v>
      </c>
      <c r="H35" s="112" t="s">
        <v>128</v>
      </c>
      <c r="I35" s="175" t="s">
        <v>149</v>
      </c>
      <c r="J35" s="176" t="s">
        <v>149</v>
      </c>
      <c r="K35" s="176" t="s">
        <v>149</v>
      </c>
      <c r="L35" s="176" t="s">
        <v>149</v>
      </c>
      <c r="M35" s="176" t="s">
        <v>149</v>
      </c>
      <c r="N35" s="176" t="s">
        <v>149</v>
      </c>
      <c r="O35" s="176" t="s">
        <v>149</v>
      </c>
      <c r="P35" s="176" t="s">
        <v>149</v>
      </c>
      <c r="Q35" s="176" t="s">
        <v>149</v>
      </c>
      <c r="R35" s="176" t="s">
        <v>141</v>
      </c>
      <c r="S35" s="177" t="s">
        <v>141</v>
      </c>
    </row>
    <row r="36" spans="2:19">
      <c r="B36" s="109" t="s">
        <v>7</v>
      </c>
      <c r="C36" s="96" t="s">
        <v>107</v>
      </c>
      <c r="D36" s="97" t="s">
        <v>43</v>
      </c>
      <c r="E36" s="97" t="s">
        <v>29</v>
      </c>
      <c r="F36" s="96" t="s">
        <v>137</v>
      </c>
      <c r="G36" s="96" t="s">
        <v>115</v>
      </c>
      <c r="H36" s="110" t="s">
        <v>81</v>
      </c>
      <c r="I36" s="178" t="s">
        <v>141</v>
      </c>
      <c r="J36" s="179" t="s">
        <v>141</v>
      </c>
      <c r="K36" s="179" t="s">
        <v>141</v>
      </c>
      <c r="L36" s="179" t="s">
        <v>141</v>
      </c>
      <c r="M36" s="179" t="s">
        <v>141</v>
      </c>
      <c r="N36" s="179" t="s">
        <v>141</v>
      </c>
      <c r="O36" s="179" t="s">
        <v>141</v>
      </c>
      <c r="P36" s="179" t="s">
        <v>141</v>
      </c>
      <c r="Q36" s="179" t="s">
        <v>141</v>
      </c>
      <c r="R36" s="179" t="s">
        <v>149</v>
      </c>
      <c r="S36" s="180" t="s">
        <v>141</v>
      </c>
    </row>
    <row r="37" spans="2:19">
      <c r="B37" s="111" t="s">
        <v>7</v>
      </c>
      <c r="C37" s="98" t="s">
        <v>107</v>
      </c>
      <c r="D37" s="99" t="s">
        <v>42</v>
      </c>
      <c r="E37" s="99" t="s">
        <v>29</v>
      </c>
      <c r="F37" s="98" t="s">
        <v>129</v>
      </c>
      <c r="G37" s="98" t="s">
        <v>113</v>
      </c>
      <c r="H37" s="112" t="s">
        <v>130</v>
      </c>
      <c r="I37" s="175" t="s">
        <v>149</v>
      </c>
      <c r="J37" s="176" t="s">
        <v>149</v>
      </c>
      <c r="K37" s="176" t="s">
        <v>149</v>
      </c>
      <c r="L37" s="176" t="s">
        <v>149</v>
      </c>
      <c r="M37" s="176" t="s">
        <v>149</v>
      </c>
      <c r="N37" s="176" t="s">
        <v>149</v>
      </c>
      <c r="O37" s="176" t="s">
        <v>149</v>
      </c>
      <c r="P37" s="176" t="s">
        <v>149</v>
      </c>
      <c r="Q37" s="176" t="s">
        <v>149</v>
      </c>
      <c r="R37" s="176" t="s">
        <v>141</v>
      </c>
      <c r="S37" s="177" t="s">
        <v>141</v>
      </c>
    </row>
    <row r="38" spans="2:19">
      <c r="B38" s="117" t="s">
        <v>7</v>
      </c>
      <c r="C38" s="102" t="s">
        <v>107</v>
      </c>
      <c r="D38" s="103" t="s">
        <v>43</v>
      </c>
      <c r="E38" s="103" t="s">
        <v>29</v>
      </c>
      <c r="F38" s="102" t="s">
        <v>129</v>
      </c>
      <c r="G38" s="102" t="s">
        <v>115</v>
      </c>
      <c r="H38" s="118" t="s">
        <v>131</v>
      </c>
      <c r="I38" s="175" t="s">
        <v>149</v>
      </c>
      <c r="J38" s="176" t="s">
        <v>149</v>
      </c>
      <c r="K38" s="176" t="s">
        <v>149</v>
      </c>
      <c r="L38" s="176" t="s">
        <v>149</v>
      </c>
      <c r="M38" s="176" t="s">
        <v>149</v>
      </c>
      <c r="N38" s="176" t="s">
        <v>149</v>
      </c>
      <c r="O38" s="176" t="s">
        <v>149</v>
      </c>
      <c r="P38" s="176" t="s">
        <v>149</v>
      </c>
      <c r="Q38" s="176" t="s">
        <v>149</v>
      </c>
      <c r="R38" s="176" t="s">
        <v>141</v>
      </c>
      <c r="S38" s="177" t="s">
        <v>141</v>
      </c>
    </row>
    <row r="39" spans="2:19" s="345" customFormat="1" ht="13" thickBot="1">
      <c r="B39" s="341" t="s">
        <v>7</v>
      </c>
      <c r="C39" s="342" t="s">
        <v>107</v>
      </c>
      <c r="D39" s="343" t="s">
        <v>43</v>
      </c>
      <c r="E39" s="343" t="s">
        <v>29</v>
      </c>
      <c r="F39" s="342" t="s">
        <v>132</v>
      </c>
      <c r="G39" s="342" t="s">
        <v>115</v>
      </c>
      <c r="H39" s="344" t="s">
        <v>142</v>
      </c>
      <c r="I39" s="169" t="s">
        <v>149</v>
      </c>
      <c r="J39" s="170" t="s">
        <v>149</v>
      </c>
      <c r="K39" s="170" t="s">
        <v>149</v>
      </c>
      <c r="L39" s="170" t="s">
        <v>149</v>
      </c>
      <c r="M39" s="170" t="s">
        <v>149</v>
      </c>
      <c r="N39" s="170" t="s">
        <v>149</v>
      </c>
      <c r="O39" s="170" t="s">
        <v>149</v>
      </c>
      <c r="P39" s="170" t="s">
        <v>149</v>
      </c>
      <c r="Q39" s="170" t="s">
        <v>149</v>
      </c>
      <c r="R39" s="170" t="s">
        <v>141</v>
      </c>
      <c r="S39" s="171" t="s">
        <v>141</v>
      </c>
    </row>
  </sheetData>
  <mergeCells count="7">
    <mergeCell ref="H2:H5"/>
    <mergeCell ref="G2:G5"/>
    <mergeCell ref="B2:B5"/>
    <mergeCell ref="C2:C5"/>
    <mergeCell ref="D2:D5"/>
    <mergeCell ref="E2:E5"/>
    <mergeCell ref="F2:F5"/>
  </mergeCells>
  <pageMargins left="0.7" right="0.7" top="0.75" bottom="0.75" header="0.3" footer="0.3"/>
  <pageSetup scale="27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38"/>
  <sheetViews>
    <sheetView showGridLines="0" view="pageBreakPreview" zoomScale="85" zoomScaleNormal="100" zoomScaleSheetLayoutView="85" workbookViewId="0">
      <selection activeCell="F26" sqref="F26"/>
    </sheetView>
  </sheetViews>
  <sheetFormatPr defaultColWidth="8.54296875" defaultRowHeight="14"/>
  <cols>
    <col min="1" max="1" width="2.54296875" style="87" customWidth="1"/>
    <col min="2" max="2" width="16.54296875" style="87" bestFit="1" customWidth="1"/>
    <col min="3" max="3" width="22.453125" style="87" bestFit="1" customWidth="1"/>
    <col min="4" max="4" width="5.54296875" style="87" bestFit="1" customWidth="1"/>
    <col min="5" max="5" width="5.81640625" style="87" bestFit="1" customWidth="1"/>
    <col min="6" max="6" width="33.453125" style="87" customWidth="1"/>
    <col min="7" max="7" width="18.1796875" style="87" bestFit="1" customWidth="1"/>
    <col min="8" max="8" width="4.453125" style="87" bestFit="1" customWidth="1"/>
    <col min="9" max="9" width="1.54296875" style="87" customWidth="1"/>
    <col min="10" max="11" width="10.54296875" style="87" customWidth="1"/>
    <col min="12" max="12" width="7.54296875" style="87" bestFit="1" customWidth="1"/>
    <col min="13" max="13" width="7.81640625" style="87" bestFit="1" customWidth="1"/>
    <col min="14" max="14" width="13.1796875" style="87" customWidth="1"/>
    <col min="15" max="15" width="18.54296875" style="87" customWidth="1"/>
    <col min="16" max="16" width="13.54296875" style="87" customWidth="1"/>
    <col min="17" max="17" width="19.54296875" style="87" customWidth="1"/>
    <col min="18" max="18" width="20.453125" style="87" customWidth="1"/>
    <col min="19" max="19" width="2.54296875" style="87" customWidth="1"/>
    <col min="20" max="16384" width="8.54296875" style="87"/>
  </cols>
  <sheetData>
    <row r="1" spans="2:18" ht="14.5" thickBot="1"/>
    <row r="2" spans="2:18" ht="37.5" customHeight="1">
      <c r="B2" s="446" t="s">
        <v>41</v>
      </c>
      <c r="C2" s="448" t="s">
        <v>0</v>
      </c>
      <c r="D2" s="450" t="s">
        <v>1</v>
      </c>
      <c r="E2" s="450" t="s">
        <v>45</v>
      </c>
      <c r="F2" s="450" t="s">
        <v>2</v>
      </c>
      <c r="G2" s="448" t="s">
        <v>3</v>
      </c>
      <c r="H2" s="444" t="s">
        <v>4</v>
      </c>
      <c r="J2" s="443" t="s">
        <v>57</v>
      </c>
      <c r="K2" s="439"/>
      <c r="L2" s="439" t="s">
        <v>58</v>
      </c>
      <c r="M2" s="439"/>
      <c r="N2" s="439" t="s">
        <v>74</v>
      </c>
      <c r="O2" s="439" t="s">
        <v>75</v>
      </c>
      <c r="P2" s="439" t="s">
        <v>76</v>
      </c>
      <c r="Q2" s="439" t="s">
        <v>138</v>
      </c>
      <c r="R2" s="441" t="s">
        <v>77</v>
      </c>
    </row>
    <row r="3" spans="2:18" ht="37.5" customHeight="1" thickBot="1">
      <c r="B3" s="447"/>
      <c r="C3" s="449"/>
      <c r="D3" s="451"/>
      <c r="E3" s="451"/>
      <c r="F3" s="451"/>
      <c r="G3" s="449"/>
      <c r="H3" s="445"/>
      <c r="J3" s="119" t="s">
        <v>59</v>
      </c>
      <c r="K3" s="120" t="s">
        <v>60</v>
      </c>
      <c r="L3" s="120" t="s">
        <v>59</v>
      </c>
      <c r="M3" s="120" t="s">
        <v>60</v>
      </c>
      <c r="N3" s="440"/>
      <c r="O3" s="440"/>
      <c r="P3" s="440"/>
      <c r="Q3" s="440"/>
      <c r="R3" s="442"/>
    </row>
    <row r="4" spans="2:18" ht="14.5" customHeight="1">
      <c r="B4" s="88" t="s">
        <v>6</v>
      </c>
      <c r="C4" s="89" t="s">
        <v>20</v>
      </c>
      <c r="D4" s="90" t="s">
        <v>42</v>
      </c>
      <c r="E4" s="90" t="s">
        <v>29</v>
      </c>
      <c r="F4" s="89" t="s">
        <v>21</v>
      </c>
      <c r="G4" s="89" t="s">
        <v>63</v>
      </c>
      <c r="H4" s="105" t="s">
        <v>26</v>
      </c>
      <c r="J4" s="126">
        <v>8.4</v>
      </c>
      <c r="K4" s="127">
        <v>9.3000000000000007</v>
      </c>
      <c r="L4" s="128">
        <v>220</v>
      </c>
      <c r="M4" s="128">
        <v>245</v>
      </c>
      <c r="N4" s="129">
        <v>2150</v>
      </c>
      <c r="O4" s="129">
        <v>3080</v>
      </c>
      <c r="P4" s="129">
        <v>930</v>
      </c>
      <c r="Q4" s="129">
        <v>3500</v>
      </c>
      <c r="R4" s="130">
        <v>750</v>
      </c>
    </row>
    <row r="5" spans="2:18" ht="14.5" thickBot="1">
      <c r="B5" s="91" t="s">
        <v>6</v>
      </c>
      <c r="C5" s="92" t="s">
        <v>20</v>
      </c>
      <c r="D5" s="93" t="s">
        <v>42</v>
      </c>
      <c r="E5" s="93" t="s">
        <v>29</v>
      </c>
      <c r="F5" s="92" t="s">
        <v>62</v>
      </c>
      <c r="G5" s="92" t="s">
        <v>64</v>
      </c>
      <c r="H5" s="106" t="s">
        <v>47</v>
      </c>
      <c r="J5" s="131" t="s">
        <v>141</v>
      </c>
      <c r="K5" s="132" t="s">
        <v>141</v>
      </c>
      <c r="L5" s="133" t="s">
        <v>141</v>
      </c>
      <c r="M5" s="133" t="s">
        <v>141</v>
      </c>
      <c r="N5" s="134">
        <v>1875</v>
      </c>
      <c r="O5" s="134">
        <v>3080</v>
      </c>
      <c r="P5" s="134">
        <v>1205</v>
      </c>
      <c r="Q5" s="134">
        <v>3500</v>
      </c>
      <c r="R5" s="135">
        <v>750</v>
      </c>
    </row>
    <row r="6" spans="2:18">
      <c r="B6" s="88" t="s">
        <v>40</v>
      </c>
      <c r="C6" s="89" t="s">
        <v>20</v>
      </c>
      <c r="D6" s="90" t="s">
        <v>42</v>
      </c>
      <c r="E6" s="90" t="s">
        <v>29</v>
      </c>
      <c r="F6" s="89" t="s">
        <v>21</v>
      </c>
      <c r="G6" s="89" t="s">
        <v>65</v>
      </c>
      <c r="H6" s="105" t="s">
        <v>27</v>
      </c>
      <c r="J6" s="126">
        <v>8.1</v>
      </c>
      <c r="K6" s="127">
        <v>9.1</v>
      </c>
      <c r="L6" s="128">
        <v>212</v>
      </c>
      <c r="M6" s="128">
        <v>240</v>
      </c>
      <c r="N6" s="129">
        <v>2300</v>
      </c>
      <c r="O6" s="129">
        <v>3150</v>
      </c>
      <c r="P6" s="129">
        <v>850</v>
      </c>
      <c r="Q6" s="129">
        <v>3500</v>
      </c>
      <c r="R6" s="130">
        <v>750</v>
      </c>
    </row>
    <row r="7" spans="2:18" ht="14.5" thickBot="1">
      <c r="B7" s="91" t="s">
        <v>40</v>
      </c>
      <c r="C7" s="92" t="s">
        <v>20</v>
      </c>
      <c r="D7" s="93" t="s">
        <v>42</v>
      </c>
      <c r="E7" s="93" t="s">
        <v>29</v>
      </c>
      <c r="F7" s="92" t="s">
        <v>62</v>
      </c>
      <c r="G7" s="92" t="s">
        <v>66</v>
      </c>
      <c r="H7" s="106" t="s">
        <v>48</v>
      </c>
      <c r="J7" s="131" t="s">
        <v>141</v>
      </c>
      <c r="K7" s="132" t="s">
        <v>141</v>
      </c>
      <c r="L7" s="133" t="s">
        <v>141</v>
      </c>
      <c r="M7" s="133" t="s">
        <v>141</v>
      </c>
      <c r="N7" s="134">
        <v>2000</v>
      </c>
      <c r="O7" s="134">
        <v>3150</v>
      </c>
      <c r="P7" s="134">
        <v>1150</v>
      </c>
      <c r="Q7" s="134">
        <v>3500</v>
      </c>
      <c r="R7" s="135">
        <v>750</v>
      </c>
    </row>
    <row r="8" spans="2:18">
      <c r="B8" s="107" t="s">
        <v>7</v>
      </c>
      <c r="C8" s="94" t="s">
        <v>20</v>
      </c>
      <c r="D8" s="95" t="s">
        <v>42</v>
      </c>
      <c r="E8" s="95" t="s">
        <v>29</v>
      </c>
      <c r="F8" s="94" t="s">
        <v>21</v>
      </c>
      <c r="G8" s="94" t="s">
        <v>67</v>
      </c>
      <c r="H8" s="108" t="s">
        <v>28</v>
      </c>
      <c r="J8" s="136">
        <v>8.1</v>
      </c>
      <c r="K8" s="137">
        <v>9.1</v>
      </c>
      <c r="L8" s="138">
        <v>212</v>
      </c>
      <c r="M8" s="138">
        <v>240</v>
      </c>
      <c r="N8" s="139">
        <v>2325</v>
      </c>
      <c r="O8" s="139">
        <v>3210</v>
      </c>
      <c r="P8" s="139">
        <v>885</v>
      </c>
      <c r="Q8" s="139">
        <v>3500</v>
      </c>
      <c r="R8" s="140">
        <v>750</v>
      </c>
    </row>
    <row r="9" spans="2:18">
      <c r="B9" s="109" t="s">
        <v>7</v>
      </c>
      <c r="C9" s="96" t="s">
        <v>20</v>
      </c>
      <c r="D9" s="97" t="s">
        <v>42</v>
      </c>
      <c r="E9" s="97" t="s">
        <v>29</v>
      </c>
      <c r="F9" s="96" t="s">
        <v>133</v>
      </c>
      <c r="G9" s="96" t="s">
        <v>67</v>
      </c>
      <c r="H9" s="110" t="s">
        <v>134</v>
      </c>
      <c r="J9" s="146">
        <v>8.1</v>
      </c>
      <c r="K9" s="147">
        <v>9.1</v>
      </c>
      <c r="L9" s="148">
        <v>212</v>
      </c>
      <c r="M9" s="148">
        <v>240</v>
      </c>
      <c r="N9" s="149">
        <v>2325</v>
      </c>
      <c r="O9" s="149">
        <v>3210</v>
      </c>
      <c r="P9" s="149">
        <v>885</v>
      </c>
      <c r="Q9" s="149">
        <v>3500</v>
      </c>
      <c r="R9" s="150">
        <v>750</v>
      </c>
    </row>
    <row r="10" spans="2:18">
      <c r="B10" s="121" t="s">
        <v>7</v>
      </c>
      <c r="C10" s="122" t="s">
        <v>20</v>
      </c>
      <c r="D10" s="123" t="s">
        <v>42</v>
      </c>
      <c r="E10" s="123" t="s">
        <v>29</v>
      </c>
      <c r="F10" s="122" t="s">
        <v>139</v>
      </c>
      <c r="G10" s="122" t="s">
        <v>67</v>
      </c>
      <c r="H10" s="124">
        <v>33</v>
      </c>
      <c r="J10" s="151">
        <v>8.1</v>
      </c>
      <c r="K10" s="152">
        <v>9.1</v>
      </c>
      <c r="L10" s="153">
        <v>212</v>
      </c>
      <c r="M10" s="153">
        <v>240</v>
      </c>
      <c r="N10" s="154">
        <v>2325</v>
      </c>
      <c r="O10" s="154">
        <v>3210</v>
      </c>
      <c r="P10" s="154">
        <v>885</v>
      </c>
      <c r="Q10" s="154">
        <v>3500</v>
      </c>
      <c r="R10" s="155">
        <v>750</v>
      </c>
    </row>
    <row r="11" spans="2:18">
      <c r="B11" s="111" t="s">
        <v>7</v>
      </c>
      <c r="C11" s="98" t="s">
        <v>20</v>
      </c>
      <c r="D11" s="99" t="s">
        <v>42</v>
      </c>
      <c r="E11" s="99" t="s">
        <v>29</v>
      </c>
      <c r="F11" s="98" t="s">
        <v>62</v>
      </c>
      <c r="G11" s="98" t="s">
        <v>68</v>
      </c>
      <c r="H11" s="112" t="s">
        <v>49</v>
      </c>
      <c r="J11" s="141" t="s">
        <v>141</v>
      </c>
      <c r="K11" s="142" t="s">
        <v>141</v>
      </c>
      <c r="L11" s="143" t="s">
        <v>141</v>
      </c>
      <c r="M11" s="143" t="s">
        <v>141</v>
      </c>
      <c r="N11" s="144">
        <v>2025</v>
      </c>
      <c r="O11" s="144">
        <v>3210</v>
      </c>
      <c r="P11" s="144">
        <v>1185</v>
      </c>
      <c r="Q11" s="144">
        <v>3500</v>
      </c>
      <c r="R11" s="145">
        <v>750</v>
      </c>
    </row>
    <row r="12" spans="2:18">
      <c r="B12" s="111" t="s">
        <v>7</v>
      </c>
      <c r="C12" s="98" t="s">
        <v>20</v>
      </c>
      <c r="D12" s="99" t="s">
        <v>42</v>
      </c>
      <c r="E12" s="99" t="s">
        <v>29</v>
      </c>
      <c r="F12" s="98" t="s">
        <v>73</v>
      </c>
      <c r="G12" s="98" t="s">
        <v>67</v>
      </c>
      <c r="H12" s="112" t="s">
        <v>108</v>
      </c>
      <c r="J12" s="141">
        <v>8.4</v>
      </c>
      <c r="K12" s="142">
        <v>9.3000000000000007</v>
      </c>
      <c r="L12" s="143">
        <v>220</v>
      </c>
      <c r="M12" s="143">
        <v>245</v>
      </c>
      <c r="N12" s="144">
        <v>2325</v>
      </c>
      <c r="O12" s="144">
        <v>3210</v>
      </c>
      <c r="P12" s="144">
        <v>885</v>
      </c>
      <c r="Q12" s="144">
        <v>3500</v>
      </c>
      <c r="R12" s="145">
        <v>750</v>
      </c>
    </row>
    <row r="13" spans="2:18">
      <c r="B13" s="113" t="s">
        <v>7</v>
      </c>
      <c r="C13" s="98" t="s">
        <v>20</v>
      </c>
      <c r="D13" s="99" t="s">
        <v>42</v>
      </c>
      <c r="E13" s="99" t="s">
        <v>29</v>
      </c>
      <c r="F13" s="98" t="s">
        <v>109</v>
      </c>
      <c r="G13" s="98" t="s">
        <v>67</v>
      </c>
      <c r="H13" s="112" t="s">
        <v>110</v>
      </c>
      <c r="J13" s="141">
        <v>8.3000000000000007</v>
      </c>
      <c r="K13" s="142">
        <v>9.4</v>
      </c>
      <c r="L13" s="143">
        <v>218</v>
      </c>
      <c r="M13" s="143">
        <v>245</v>
      </c>
      <c r="N13" s="144">
        <v>2325</v>
      </c>
      <c r="O13" s="144">
        <v>3210</v>
      </c>
      <c r="P13" s="144">
        <v>885</v>
      </c>
      <c r="Q13" s="144">
        <v>3500</v>
      </c>
      <c r="R13" s="145">
        <v>750</v>
      </c>
    </row>
    <row r="14" spans="2:18">
      <c r="B14" s="111" t="s">
        <v>7</v>
      </c>
      <c r="C14" s="98" t="s">
        <v>20</v>
      </c>
      <c r="D14" s="99" t="s">
        <v>42</v>
      </c>
      <c r="E14" s="99" t="s">
        <v>29</v>
      </c>
      <c r="F14" s="98" t="s">
        <v>22</v>
      </c>
      <c r="G14" s="98" t="s">
        <v>69</v>
      </c>
      <c r="H14" s="112" t="s">
        <v>111</v>
      </c>
      <c r="J14" s="141">
        <v>8.1</v>
      </c>
      <c r="K14" s="142">
        <v>9.1</v>
      </c>
      <c r="L14" s="143">
        <v>212</v>
      </c>
      <c r="M14" s="143">
        <v>240</v>
      </c>
      <c r="N14" s="144">
        <v>2335</v>
      </c>
      <c r="O14" s="144">
        <v>3210</v>
      </c>
      <c r="P14" s="144">
        <v>875</v>
      </c>
      <c r="Q14" s="144">
        <v>3500</v>
      </c>
      <c r="R14" s="145">
        <v>750</v>
      </c>
    </row>
    <row r="15" spans="2:18">
      <c r="B15" s="109" t="s">
        <v>7</v>
      </c>
      <c r="C15" s="96" t="s">
        <v>20</v>
      </c>
      <c r="D15" s="97" t="s">
        <v>42</v>
      </c>
      <c r="E15" s="97" t="s">
        <v>29</v>
      </c>
      <c r="F15" s="96" t="s">
        <v>135</v>
      </c>
      <c r="G15" s="96" t="s">
        <v>69</v>
      </c>
      <c r="H15" s="110" t="s">
        <v>78</v>
      </c>
      <c r="J15" s="146">
        <v>8.1</v>
      </c>
      <c r="K15" s="147">
        <v>9.1</v>
      </c>
      <c r="L15" s="148">
        <v>212</v>
      </c>
      <c r="M15" s="148">
        <v>240</v>
      </c>
      <c r="N15" s="149">
        <v>2335</v>
      </c>
      <c r="O15" s="149">
        <v>3210</v>
      </c>
      <c r="P15" s="149">
        <v>875</v>
      </c>
      <c r="Q15" s="149">
        <v>3500</v>
      </c>
      <c r="R15" s="150">
        <v>750</v>
      </c>
    </row>
    <row r="16" spans="2:18">
      <c r="B16" s="121" t="s">
        <v>7</v>
      </c>
      <c r="C16" s="122" t="s">
        <v>20</v>
      </c>
      <c r="D16" s="123" t="s">
        <v>42</v>
      </c>
      <c r="E16" s="123" t="s">
        <v>29</v>
      </c>
      <c r="F16" s="122" t="s">
        <v>140</v>
      </c>
      <c r="G16" s="122" t="s">
        <v>69</v>
      </c>
      <c r="H16" s="124">
        <v>44</v>
      </c>
      <c r="J16" s="151">
        <v>8.1</v>
      </c>
      <c r="K16" s="152">
        <v>9.1</v>
      </c>
      <c r="L16" s="153">
        <v>212</v>
      </c>
      <c r="M16" s="153">
        <v>240</v>
      </c>
      <c r="N16" s="154">
        <v>2335</v>
      </c>
      <c r="O16" s="154">
        <v>3210</v>
      </c>
      <c r="P16" s="154">
        <v>875</v>
      </c>
      <c r="Q16" s="154">
        <v>3500</v>
      </c>
      <c r="R16" s="155">
        <v>750</v>
      </c>
    </row>
    <row r="17" spans="2:18">
      <c r="B17" s="111" t="s">
        <v>7</v>
      </c>
      <c r="C17" s="98" t="s">
        <v>20</v>
      </c>
      <c r="D17" s="99" t="s">
        <v>43</v>
      </c>
      <c r="E17" s="99" t="s">
        <v>29</v>
      </c>
      <c r="F17" s="98" t="s">
        <v>22</v>
      </c>
      <c r="G17" s="98" t="s">
        <v>70</v>
      </c>
      <c r="H17" s="112" t="s">
        <v>112</v>
      </c>
      <c r="J17" s="141">
        <v>8.5</v>
      </c>
      <c r="K17" s="142">
        <v>9.6</v>
      </c>
      <c r="L17" s="143">
        <v>224</v>
      </c>
      <c r="M17" s="143">
        <v>251</v>
      </c>
      <c r="N17" s="144">
        <v>2335</v>
      </c>
      <c r="O17" s="144">
        <v>3210</v>
      </c>
      <c r="P17" s="144">
        <v>875</v>
      </c>
      <c r="Q17" s="144">
        <v>3500</v>
      </c>
      <c r="R17" s="145">
        <v>750</v>
      </c>
    </row>
    <row r="18" spans="2:18">
      <c r="B18" s="111" t="s">
        <v>7</v>
      </c>
      <c r="C18" s="98" t="s">
        <v>107</v>
      </c>
      <c r="D18" s="99" t="s">
        <v>42</v>
      </c>
      <c r="E18" s="99" t="s">
        <v>29</v>
      </c>
      <c r="F18" s="98" t="s">
        <v>22</v>
      </c>
      <c r="G18" s="98" t="s">
        <v>113</v>
      </c>
      <c r="H18" s="112" t="s">
        <v>114</v>
      </c>
      <c r="J18" s="141">
        <v>7.9</v>
      </c>
      <c r="K18" s="142">
        <v>9</v>
      </c>
      <c r="L18" s="143">
        <v>207</v>
      </c>
      <c r="M18" s="143">
        <v>236</v>
      </c>
      <c r="N18" s="144">
        <v>2345</v>
      </c>
      <c r="O18" s="144">
        <v>3210</v>
      </c>
      <c r="P18" s="144">
        <v>865</v>
      </c>
      <c r="Q18" s="144">
        <v>3500</v>
      </c>
      <c r="R18" s="145">
        <v>750</v>
      </c>
    </row>
    <row r="19" spans="2:18">
      <c r="B19" s="111" t="s">
        <v>7</v>
      </c>
      <c r="C19" s="98" t="s">
        <v>107</v>
      </c>
      <c r="D19" s="99" t="s">
        <v>43</v>
      </c>
      <c r="E19" s="99" t="s">
        <v>29</v>
      </c>
      <c r="F19" s="98" t="s">
        <v>22</v>
      </c>
      <c r="G19" s="98" t="s">
        <v>115</v>
      </c>
      <c r="H19" s="114" t="s">
        <v>116</v>
      </c>
      <c r="J19" s="141">
        <v>8.9</v>
      </c>
      <c r="K19" s="142">
        <v>9.9</v>
      </c>
      <c r="L19" s="143">
        <v>233</v>
      </c>
      <c r="M19" s="143">
        <v>254</v>
      </c>
      <c r="N19" s="144">
        <v>2355</v>
      </c>
      <c r="O19" s="144">
        <v>3210</v>
      </c>
      <c r="P19" s="144">
        <v>855</v>
      </c>
      <c r="Q19" s="144">
        <v>3500</v>
      </c>
      <c r="R19" s="145">
        <v>750</v>
      </c>
    </row>
    <row r="20" spans="2:18">
      <c r="B20" s="111" t="s">
        <v>7</v>
      </c>
      <c r="C20" s="98" t="s">
        <v>20</v>
      </c>
      <c r="D20" s="99" t="s">
        <v>42</v>
      </c>
      <c r="E20" s="99" t="s">
        <v>29</v>
      </c>
      <c r="F20" s="98" t="s">
        <v>23</v>
      </c>
      <c r="G20" s="98" t="s">
        <v>69</v>
      </c>
      <c r="H20" s="114" t="s">
        <v>117</v>
      </c>
      <c r="J20" s="141">
        <v>8.3000000000000007</v>
      </c>
      <c r="K20" s="142">
        <v>9.4</v>
      </c>
      <c r="L20" s="143">
        <v>218</v>
      </c>
      <c r="M20" s="143">
        <v>245</v>
      </c>
      <c r="N20" s="144">
        <v>2335</v>
      </c>
      <c r="O20" s="144">
        <v>3210</v>
      </c>
      <c r="P20" s="144">
        <v>875</v>
      </c>
      <c r="Q20" s="144">
        <v>3500</v>
      </c>
      <c r="R20" s="145">
        <v>750</v>
      </c>
    </row>
    <row r="21" spans="2:18">
      <c r="B21" s="111" t="s">
        <v>7</v>
      </c>
      <c r="C21" s="98" t="s">
        <v>20</v>
      </c>
      <c r="D21" s="99" t="s">
        <v>43</v>
      </c>
      <c r="E21" s="99" t="s">
        <v>29</v>
      </c>
      <c r="F21" s="98" t="s">
        <v>23</v>
      </c>
      <c r="G21" s="98" t="s">
        <v>70</v>
      </c>
      <c r="H21" s="112" t="s">
        <v>118</v>
      </c>
      <c r="J21" s="141">
        <v>8.6999999999999993</v>
      </c>
      <c r="K21" s="142">
        <v>9.8000000000000007</v>
      </c>
      <c r="L21" s="143">
        <v>229</v>
      </c>
      <c r="M21" s="143">
        <v>257</v>
      </c>
      <c r="N21" s="144">
        <v>2335</v>
      </c>
      <c r="O21" s="144">
        <v>3210</v>
      </c>
      <c r="P21" s="144">
        <v>875</v>
      </c>
      <c r="Q21" s="144">
        <v>3500</v>
      </c>
      <c r="R21" s="145">
        <v>750</v>
      </c>
    </row>
    <row r="22" spans="2:18">
      <c r="B22" s="111" t="s">
        <v>7</v>
      </c>
      <c r="C22" s="98" t="s">
        <v>107</v>
      </c>
      <c r="D22" s="99" t="s">
        <v>42</v>
      </c>
      <c r="E22" s="99" t="s">
        <v>29</v>
      </c>
      <c r="F22" s="98" t="s">
        <v>23</v>
      </c>
      <c r="G22" s="98" t="s">
        <v>113</v>
      </c>
      <c r="H22" s="112" t="s">
        <v>119</v>
      </c>
      <c r="J22" s="141">
        <v>7.9</v>
      </c>
      <c r="K22" s="142">
        <v>9</v>
      </c>
      <c r="L22" s="143">
        <v>207</v>
      </c>
      <c r="M22" s="143">
        <v>236</v>
      </c>
      <c r="N22" s="144">
        <v>2345</v>
      </c>
      <c r="O22" s="144">
        <v>3210</v>
      </c>
      <c r="P22" s="144">
        <v>865</v>
      </c>
      <c r="Q22" s="144">
        <v>3500</v>
      </c>
      <c r="R22" s="145">
        <v>750</v>
      </c>
    </row>
    <row r="23" spans="2:18">
      <c r="B23" s="115" t="s">
        <v>7</v>
      </c>
      <c r="C23" s="100" t="s">
        <v>107</v>
      </c>
      <c r="D23" s="101" t="s">
        <v>43</v>
      </c>
      <c r="E23" s="101" t="s">
        <v>29</v>
      </c>
      <c r="F23" s="100" t="s">
        <v>23</v>
      </c>
      <c r="G23" s="100" t="s">
        <v>115</v>
      </c>
      <c r="H23" s="116" t="s">
        <v>120</v>
      </c>
      <c r="J23" s="141">
        <v>8.9</v>
      </c>
      <c r="K23" s="142">
        <v>9.9</v>
      </c>
      <c r="L23" s="143">
        <v>233</v>
      </c>
      <c r="M23" s="143">
        <v>259</v>
      </c>
      <c r="N23" s="144">
        <v>2355</v>
      </c>
      <c r="O23" s="144">
        <v>3210</v>
      </c>
      <c r="P23" s="144">
        <v>855</v>
      </c>
      <c r="Q23" s="144">
        <v>3500</v>
      </c>
      <c r="R23" s="145">
        <v>750</v>
      </c>
    </row>
    <row r="24" spans="2:18">
      <c r="B24" s="115" t="s">
        <v>7</v>
      </c>
      <c r="C24" s="100" t="s">
        <v>20</v>
      </c>
      <c r="D24" s="101" t="s">
        <v>42</v>
      </c>
      <c r="E24" s="101" t="s">
        <v>29</v>
      </c>
      <c r="F24" s="100" t="s">
        <v>24</v>
      </c>
      <c r="G24" s="100" t="s">
        <v>69</v>
      </c>
      <c r="H24" s="116" t="s">
        <v>121</v>
      </c>
      <c r="J24" s="141">
        <v>8.3000000000000007</v>
      </c>
      <c r="K24" s="142">
        <v>9.4</v>
      </c>
      <c r="L24" s="143">
        <v>218</v>
      </c>
      <c r="M24" s="143">
        <v>245</v>
      </c>
      <c r="N24" s="144">
        <v>2335</v>
      </c>
      <c r="O24" s="144">
        <v>3210</v>
      </c>
      <c r="P24" s="144">
        <v>875</v>
      </c>
      <c r="Q24" s="144">
        <v>3500</v>
      </c>
      <c r="R24" s="145">
        <v>750</v>
      </c>
    </row>
    <row r="25" spans="2:18">
      <c r="B25" s="109" t="s">
        <v>7</v>
      </c>
      <c r="C25" s="96" t="s">
        <v>20</v>
      </c>
      <c r="D25" s="97" t="s">
        <v>42</v>
      </c>
      <c r="E25" s="97" t="s">
        <v>29</v>
      </c>
      <c r="F25" s="96" t="s">
        <v>136</v>
      </c>
      <c r="G25" s="96" t="s">
        <v>69</v>
      </c>
      <c r="H25" s="110" t="s">
        <v>79</v>
      </c>
      <c r="J25" s="146">
        <v>8.3000000000000007</v>
      </c>
      <c r="K25" s="147">
        <v>9.4</v>
      </c>
      <c r="L25" s="148">
        <v>218</v>
      </c>
      <c r="M25" s="148">
        <v>245</v>
      </c>
      <c r="N25" s="149">
        <v>2335</v>
      </c>
      <c r="O25" s="149">
        <v>3210</v>
      </c>
      <c r="P25" s="149">
        <v>875</v>
      </c>
      <c r="Q25" s="149">
        <v>3500</v>
      </c>
      <c r="R25" s="150">
        <v>750</v>
      </c>
    </row>
    <row r="26" spans="2:18">
      <c r="B26" s="115" t="s">
        <v>7</v>
      </c>
      <c r="C26" s="100" t="s">
        <v>20</v>
      </c>
      <c r="D26" s="101" t="s">
        <v>43</v>
      </c>
      <c r="E26" s="101" t="s">
        <v>29</v>
      </c>
      <c r="F26" s="100" t="s">
        <v>24</v>
      </c>
      <c r="G26" s="100" t="s">
        <v>70</v>
      </c>
      <c r="H26" s="116" t="s">
        <v>122</v>
      </c>
      <c r="J26" s="141">
        <v>9.4</v>
      </c>
      <c r="K26" s="142">
        <v>10.1</v>
      </c>
      <c r="L26" s="143">
        <v>241</v>
      </c>
      <c r="M26" s="143">
        <v>262</v>
      </c>
      <c r="N26" s="144">
        <v>2335</v>
      </c>
      <c r="O26" s="144">
        <v>3210</v>
      </c>
      <c r="P26" s="144">
        <v>875</v>
      </c>
      <c r="Q26" s="144">
        <v>3500</v>
      </c>
      <c r="R26" s="145">
        <v>750</v>
      </c>
    </row>
    <row r="27" spans="2:18">
      <c r="B27" s="115" t="s">
        <v>7</v>
      </c>
      <c r="C27" s="100" t="s">
        <v>107</v>
      </c>
      <c r="D27" s="101" t="s">
        <v>42</v>
      </c>
      <c r="E27" s="101" t="s">
        <v>29</v>
      </c>
      <c r="F27" s="100" t="s">
        <v>24</v>
      </c>
      <c r="G27" s="100" t="s">
        <v>113</v>
      </c>
      <c r="H27" s="116" t="s">
        <v>123</v>
      </c>
      <c r="J27" s="141">
        <v>7.9</v>
      </c>
      <c r="K27" s="142">
        <v>9</v>
      </c>
      <c r="L27" s="143">
        <v>207</v>
      </c>
      <c r="M27" s="143">
        <v>236</v>
      </c>
      <c r="N27" s="144">
        <v>2345</v>
      </c>
      <c r="O27" s="144">
        <v>3210</v>
      </c>
      <c r="P27" s="144">
        <v>865</v>
      </c>
      <c r="Q27" s="144">
        <v>3500</v>
      </c>
      <c r="R27" s="145">
        <v>750</v>
      </c>
    </row>
    <row r="28" spans="2:18">
      <c r="B28" s="115" t="s">
        <v>7</v>
      </c>
      <c r="C28" s="100" t="s">
        <v>107</v>
      </c>
      <c r="D28" s="101" t="s">
        <v>43</v>
      </c>
      <c r="E28" s="101" t="s">
        <v>29</v>
      </c>
      <c r="F28" s="100" t="s">
        <v>24</v>
      </c>
      <c r="G28" s="100" t="s">
        <v>115</v>
      </c>
      <c r="H28" s="116" t="s">
        <v>124</v>
      </c>
      <c r="J28" s="141">
        <v>9.1</v>
      </c>
      <c r="K28" s="142">
        <v>10</v>
      </c>
      <c r="L28" s="143">
        <v>234</v>
      </c>
      <c r="M28" s="143">
        <v>261</v>
      </c>
      <c r="N28" s="144">
        <v>2355</v>
      </c>
      <c r="O28" s="144">
        <v>3210</v>
      </c>
      <c r="P28" s="144">
        <v>855</v>
      </c>
      <c r="Q28" s="144">
        <v>3500</v>
      </c>
      <c r="R28" s="145">
        <v>750</v>
      </c>
    </row>
    <row r="29" spans="2:18">
      <c r="B29" s="109" t="s">
        <v>7</v>
      </c>
      <c r="C29" s="96" t="s">
        <v>107</v>
      </c>
      <c r="D29" s="97" t="s">
        <v>43</v>
      </c>
      <c r="E29" s="97" t="s">
        <v>29</v>
      </c>
      <c r="F29" s="96" t="s">
        <v>136</v>
      </c>
      <c r="G29" s="96" t="s">
        <v>115</v>
      </c>
      <c r="H29" s="110" t="s">
        <v>80</v>
      </c>
      <c r="J29" s="146">
        <v>9.1</v>
      </c>
      <c r="K29" s="147">
        <v>10</v>
      </c>
      <c r="L29" s="148">
        <v>234</v>
      </c>
      <c r="M29" s="148">
        <v>261</v>
      </c>
      <c r="N29" s="149">
        <v>2355</v>
      </c>
      <c r="O29" s="149">
        <v>3210</v>
      </c>
      <c r="P29" s="149">
        <v>855</v>
      </c>
      <c r="Q29" s="149">
        <v>3500</v>
      </c>
      <c r="R29" s="150">
        <v>750</v>
      </c>
    </row>
    <row r="30" spans="2:18">
      <c r="B30" s="115" t="s">
        <v>7</v>
      </c>
      <c r="C30" s="100" t="s">
        <v>20</v>
      </c>
      <c r="D30" s="101" t="s">
        <v>42</v>
      </c>
      <c r="E30" s="101" t="s">
        <v>29</v>
      </c>
      <c r="F30" s="100" t="s">
        <v>25</v>
      </c>
      <c r="G30" s="100" t="s">
        <v>69</v>
      </c>
      <c r="H30" s="116" t="s">
        <v>125</v>
      </c>
      <c r="J30" s="141">
        <v>8.4</v>
      </c>
      <c r="K30" s="142">
        <v>9.3000000000000007</v>
      </c>
      <c r="L30" s="143">
        <v>220</v>
      </c>
      <c r="M30" s="143">
        <v>245</v>
      </c>
      <c r="N30" s="144">
        <v>2335</v>
      </c>
      <c r="O30" s="144">
        <v>3210</v>
      </c>
      <c r="P30" s="144">
        <v>875</v>
      </c>
      <c r="Q30" s="144">
        <v>3500</v>
      </c>
      <c r="R30" s="145">
        <v>750</v>
      </c>
    </row>
    <row r="31" spans="2:18">
      <c r="B31" s="115" t="s">
        <v>7</v>
      </c>
      <c r="C31" s="100" t="s">
        <v>20</v>
      </c>
      <c r="D31" s="101" t="s">
        <v>43</v>
      </c>
      <c r="E31" s="101" t="s">
        <v>29</v>
      </c>
      <c r="F31" s="100" t="s">
        <v>25</v>
      </c>
      <c r="G31" s="100" t="s">
        <v>70</v>
      </c>
      <c r="H31" s="116" t="s">
        <v>126</v>
      </c>
      <c r="J31" s="141">
        <v>9.1999999999999993</v>
      </c>
      <c r="K31" s="142">
        <v>10</v>
      </c>
      <c r="L31" s="143">
        <v>241</v>
      </c>
      <c r="M31" s="143">
        <v>262</v>
      </c>
      <c r="N31" s="144">
        <v>2335</v>
      </c>
      <c r="O31" s="144">
        <v>3210</v>
      </c>
      <c r="P31" s="144">
        <v>875</v>
      </c>
      <c r="Q31" s="144">
        <v>3500</v>
      </c>
      <c r="R31" s="145">
        <v>750</v>
      </c>
    </row>
    <row r="32" spans="2:18">
      <c r="B32" s="111" t="s">
        <v>7</v>
      </c>
      <c r="C32" s="98" t="s">
        <v>107</v>
      </c>
      <c r="D32" s="99" t="s">
        <v>42</v>
      </c>
      <c r="E32" s="99" t="s">
        <v>29</v>
      </c>
      <c r="F32" s="98" t="s">
        <v>25</v>
      </c>
      <c r="G32" s="98" t="s">
        <v>113</v>
      </c>
      <c r="H32" s="112" t="s">
        <v>127</v>
      </c>
      <c r="J32" s="141">
        <v>7.9</v>
      </c>
      <c r="K32" s="142">
        <v>9</v>
      </c>
      <c r="L32" s="143">
        <v>207</v>
      </c>
      <c r="M32" s="143">
        <v>236</v>
      </c>
      <c r="N32" s="144">
        <v>2345</v>
      </c>
      <c r="O32" s="144">
        <v>3210</v>
      </c>
      <c r="P32" s="144">
        <v>865</v>
      </c>
      <c r="Q32" s="144">
        <v>3500</v>
      </c>
      <c r="R32" s="145">
        <v>750</v>
      </c>
    </row>
    <row r="33" spans="2:18">
      <c r="B33" s="111" t="s">
        <v>7</v>
      </c>
      <c r="C33" s="98" t="s">
        <v>107</v>
      </c>
      <c r="D33" s="99" t="s">
        <v>43</v>
      </c>
      <c r="E33" s="99" t="s">
        <v>29</v>
      </c>
      <c r="F33" s="98" t="s">
        <v>25</v>
      </c>
      <c r="G33" s="98" t="s">
        <v>115</v>
      </c>
      <c r="H33" s="112" t="s">
        <v>128</v>
      </c>
      <c r="J33" s="141">
        <v>9.1</v>
      </c>
      <c r="K33" s="142">
        <v>10</v>
      </c>
      <c r="L33" s="143">
        <v>234</v>
      </c>
      <c r="M33" s="143">
        <v>261</v>
      </c>
      <c r="N33" s="144">
        <v>2355</v>
      </c>
      <c r="O33" s="144">
        <v>3210</v>
      </c>
      <c r="P33" s="144">
        <v>855</v>
      </c>
      <c r="Q33" s="144">
        <v>3500</v>
      </c>
      <c r="R33" s="145">
        <v>750</v>
      </c>
    </row>
    <row r="34" spans="2:18">
      <c r="B34" s="109" t="s">
        <v>7</v>
      </c>
      <c r="C34" s="96" t="s">
        <v>107</v>
      </c>
      <c r="D34" s="97" t="s">
        <v>43</v>
      </c>
      <c r="E34" s="97" t="s">
        <v>29</v>
      </c>
      <c r="F34" s="96" t="s">
        <v>137</v>
      </c>
      <c r="G34" s="96" t="s">
        <v>115</v>
      </c>
      <c r="H34" s="110" t="s">
        <v>81</v>
      </c>
      <c r="J34" s="146">
        <v>9.1</v>
      </c>
      <c r="K34" s="147">
        <v>10</v>
      </c>
      <c r="L34" s="148">
        <v>234</v>
      </c>
      <c r="M34" s="148">
        <v>261</v>
      </c>
      <c r="N34" s="149">
        <v>2355</v>
      </c>
      <c r="O34" s="149">
        <v>3210</v>
      </c>
      <c r="P34" s="149">
        <v>855</v>
      </c>
      <c r="Q34" s="149">
        <v>3500</v>
      </c>
      <c r="R34" s="150">
        <v>750</v>
      </c>
    </row>
    <row r="35" spans="2:18">
      <c r="B35" s="111" t="s">
        <v>7</v>
      </c>
      <c r="C35" s="98" t="s">
        <v>107</v>
      </c>
      <c r="D35" s="99" t="s">
        <v>42</v>
      </c>
      <c r="E35" s="99" t="s">
        <v>29</v>
      </c>
      <c r="F35" s="98" t="s">
        <v>129</v>
      </c>
      <c r="G35" s="98" t="s">
        <v>113</v>
      </c>
      <c r="H35" s="112" t="s">
        <v>130</v>
      </c>
      <c r="J35" s="141">
        <v>7.9</v>
      </c>
      <c r="K35" s="142">
        <v>9</v>
      </c>
      <c r="L35" s="143">
        <v>207</v>
      </c>
      <c r="M35" s="143">
        <v>236</v>
      </c>
      <c r="N35" s="144">
        <v>2345</v>
      </c>
      <c r="O35" s="144">
        <v>3210</v>
      </c>
      <c r="P35" s="144">
        <v>865</v>
      </c>
      <c r="Q35" s="144">
        <v>3500</v>
      </c>
      <c r="R35" s="145">
        <v>750</v>
      </c>
    </row>
    <row r="36" spans="2:18">
      <c r="B36" s="117" t="s">
        <v>7</v>
      </c>
      <c r="C36" s="102" t="s">
        <v>107</v>
      </c>
      <c r="D36" s="103" t="s">
        <v>43</v>
      </c>
      <c r="E36" s="103" t="s">
        <v>29</v>
      </c>
      <c r="F36" s="102" t="s">
        <v>129</v>
      </c>
      <c r="G36" s="102" t="s">
        <v>115</v>
      </c>
      <c r="H36" s="118" t="s">
        <v>131</v>
      </c>
      <c r="J36" s="141">
        <v>9.1</v>
      </c>
      <c r="K36" s="142">
        <v>10.1</v>
      </c>
      <c r="L36" s="143">
        <v>240</v>
      </c>
      <c r="M36" s="143">
        <v>266</v>
      </c>
      <c r="N36" s="144">
        <v>2355</v>
      </c>
      <c r="O36" s="144">
        <v>3210</v>
      </c>
      <c r="P36" s="144">
        <v>855</v>
      </c>
      <c r="Q36" s="144">
        <v>3500</v>
      </c>
      <c r="R36" s="145">
        <v>750</v>
      </c>
    </row>
    <row r="37" spans="2:18" ht="14.5" thickBot="1">
      <c r="B37" s="341" t="s">
        <v>7</v>
      </c>
      <c r="C37" s="342" t="s">
        <v>107</v>
      </c>
      <c r="D37" s="343" t="s">
        <v>43</v>
      </c>
      <c r="E37" s="343" t="s">
        <v>29</v>
      </c>
      <c r="F37" s="342" t="s">
        <v>132</v>
      </c>
      <c r="G37" s="342" t="s">
        <v>115</v>
      </c>
      <c r="H37" s="344" t="s">
        <v>142</v>
      </c>
      <c r="J37" s="346">
        <v>9.1</v>
      </c>
      <c r="K37" s="347">
        <v>10.1</v>
      </c>
      <c r="L37" s="348">
        <v>240</v>
      </c>
      <c r="M37" s="348">
        <v>266</v>
      </c>
      <c r="N37" s="349">
        <v>2355</v>
      </c>
      <c r="O37" s="349">
        <v>3210</v>
      </c>
      <c r="P37" s="349">
        <v>855</v>
      </c>
      <c r="Q37" s="349">
        <v>3500</v>
      </c>
      <c r="R37" s="350">
        <v>750</v>
      </c>
    </row>
    <row r="38" spans="2:18">
      <c r="Q38" s="104"/>
    </row>
  </sheetData>
  <mergeCells count="14">
    <mergeCell ref="H2:H3"/>
    <mergeCell ref="B2:B3"/>
    <mergeCell ref="C2:C3"/>
    <mergeCell ref="D2:D3"/>
    <mergeCell ref="E2:E3"/>
    <mergeCell ref="F2:F3"/>
    <mergeCell ref="G2:G3"/>
    <mergeCell ref="Q2:Q3"/>
    <mergeCell ref="R2:R3"/>
    <mergeCell ref="J2:K2"/>
    <mergeCell ref="L2:M2"/>
    <mergeCell ref="N2:N3"/>
    <mergeCell ref="O2:O3"/>
    <mergeCell ref="P2:P3"/>
  </mergeCells>
  <pageMargins left="0.7" right="0.7" top="0.75" bottom="0.75" header="0.3" footer="0.3"/>
  <pageSetup paperSize="9" scale="29" orientation="portrait" r:id="rId1"/>
  <headerFooter>
    <oddHeader>&amp;C&amp;"MS UI Gothic"&amp;10&amp;K000000•• PROTECTED 関係者外秘&amp;1#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560FC774C1847A2351FB4579C32A2" ma:contentTypeVersion="13" ma:contentTypeDescription="Create a new document." ma:contentTypeScope="" ma:versionID="9a233fe54c660919398256bf8c7b354c">
  <xsd:schema xmlns:xsd="http://www.w3.org/2001/XMLSchema" xmlns:xs="http://www.w3.org/2001/XMLSchema" xmlns:p="http://schemas.microsoft.com/office/2006/metadata/properties" xmlns:ns3="d9b85358-e17f-430b-8c2b-81ca2b8541dd" xmlns:ns4="4d91880a-899c-4c28-aca8-4b9a1a78b11d" targetNamespace="http://schemas.microsoft.com/office/2006/metadata/properties" ma:root="true" ma:fieldsID="4089100e231ceaed0d71875988f4603a" ns3:_="" ns4:_="">
    <xsd:import namespace="d9b85358-e17f-430b-8c2b-81ca2b8541dd"/>
    <xsd:import namespace="4d91880a-899c-4c28-aca8-4b9a1a78b1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85358-e17f-430b-8c2b-81ca2b854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1880a-899c-4c28-aca8-4b9a1a78b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5F5B3-1E4D-4382-A373-6CA4C9930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85358-e17f-430b-8c2b-81ca2b8541dd"/>
    <ds:schemaRef ds:uri="4d91880a-899c-4c28-aca8-4b9a1a78b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4F961F-49A1-44A1-8937-D452726A5B9E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4d91880a-899c-4c28-aca8-4b9a1a78b11d"/>
    <ds:schemaRef ds:uri="d9b85358-e17f-430b-8c2b-81ca2b8541dd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F12BEB-7331-4239-B2E4-1F4BD7E6C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Hilux</vt:lpstr>
      <vt:lpstr>Tartozék</vt:lpstr>
      <vt:lpstr>Külső színek</vt:lpstr>
      <vt:lpstr>WLTP - terhelhetőség</vt:lpstr>
      <vt:lpstr>Hilux!Print_Area</vt:lpstr>
      <vt:lpstr>'Külső színek'!Print_Area</vt:lpstr>
      <vt:lpstr>Tartozék!Print_Area</vt:lpstr>
      <vt:lpstr>'WLTP - terhelhetőség'!Print_Area</vt:lpstr>
    </vt:vector>
  </TitlesOfParts>
  <Company>Toyota Motor Hungary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Csikós Gábor</dc:creator>
  <cp:lastModifiedBy>Tamas Palfy (TCE)</cp:lastModifiedBy>
  <cp:lastPrinted>2019-09-05T09:22:43Z</cp:lastPrinted>
  <dcterms:created xsi:type="dcterms:W3CDTF">2010-05-19T14:24:39Z</dcterms:created>
  <dcterms:modified xsi:type="dcterms:W3CDTF">2020-11-25T14:19:37Z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0x010100F4D560FC774C1847A2351FB4579C32A2</vt:lpwstr>
  </property>
  <property fmtid="{D5CDD505-2E9C-101B-9397-08002B2CF9AE}" pid="3" name="MSIP_Label_d45129d6-6295-4f4f-90bd-13e1d827b914_Enabled">
    <vt:lpwstr>True</vt:lpwstr>
  </property>
  <property fmtid="{D5CDD505-2E9C-101B-9397-08002B2CF9AE}" pid="4" name="MSIP_Label_d45129d6-6295-4f4f-90bd-13e1d827b914_SiteId">
    <vt:lpwstr>52b742d1-3dc2-47ac-bf03-609c83d9df9f</vt:lpwstr>
  </property>
  <property fmtid="{D5CDD505-2E9C-101B-9397-08002B2CF9AE}" pid="5" name="MSIP_Label_d45129d6-6295-4f4f-90bd-13e1d827b914_Owner">
    <vt:lpwstr>tamas.palfy@toyota-ce.com</vt:lpwstr>
  </property>
  <property fmtid="{D5CDD505-2E9C-101B-9397-08002B2CF9AE}" pid="6" name="MSIP_Label_d45129d6-6295-4f4f-90bd-13e1d827b914_SetDate">
    <vt:lpwstr>2020-10-20T13:54:46.2698575Z</vt:lpwstr>
  </property>
  <property fmtid="{D5CDD505-2E9C-101B-9397-08002B2CF9AE}" pid="7" name="MSIP_Label_d45129d6-6295-4f4f-90bd-13e1d827b914_Name">
    <vt:lpwstr>Protected 関係者外秘</vt:lpwstr>
  </property>
  <property fmtid="{D5CDD505-2E9C-101B-9397-08002B2CF9AE}" pid="8" name="MSIP_Label_d45129d6-6295-4f4f-90bd-13e1d827b914_Application">
    <vt:lpwstr>Microsoft Azure Information Protection</vt:lpwstr>
  </property>
  <property fmtid="{D5CDD505-2E9C-101B-9397-08002B2CF9AE}" pid="9" name="MSIP_Label_d45129d6-6295-4f4f-90bd-13e1d827b914_ActionId">
    <vt:lpwstr>2dc9611a-fb06-41f1-9b6a-def03c9a6aa8</vt:lpwstr>
  </property>
  <property fmtid="{D5CDD505-2E9C-101B-9397-08002B2CF9AE}" pid="10" name="MSIP_Label_d45129d6-6295-4f4f-90bd-13e1d827b914_Extended_MSFT_Method">
    <vt:lpwstr>Automatic</vt:lpwstr>
  </property>
  <property fmtid="{D5CDD505-2E9C-101B-9397-08002B2CF9AE}" pid="11" name="Sensitivity">
    <vt:lpwstr>Protected 関係者外秘</vt:lpwstr>
  </property>
</Properties>
</file>